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24226"/>
  <mc:AlternateContent xmlns:mc="http://schemas.openxmlformats.org/markup-compatibility/2006">
    <mc:Choice Requires="x15">
      <x15ac:absPath xmlns:x15ac="http://schemas.microsoft.com/office/spreadsheetml/2010/11/ac" url="https://deptinfrastructure-my.sharepoint.com/personal/ian_holley_infrastructure_gov_au/Documents/Desktop/"/>
    </mc:Choice>
  </mc:AlternateContent>
  <xr:revisionPtr revIDLastSave="0" documentId="8_{0CF39D4B-5285-47E4-ACAC-70A3EBDB2566}" xr6:coauthVersionLast="47" xr6:coauthVersionMax="47" xr10:uidLastSave="{00000000-0000-0000-0000-000000000000}"/>
  <bookViews>
    <workbookView xWindow="-110" yWindow="-110" windowWidth="19420" windowHeight="11500" xr2:uid="{00000000-000D-0000-FFFF-FFFF00000000}"/>
  </bookViews>
  <sheets>
    <sheet name="Contents" sheetId="55" r:id="rId1"/>
    <sheet name="Table 1" sheetId="60" r:id="rId2"/>
    <sheet name="Table 2" sheetId="61" r:id="rId3"/>
    <sheet name="Table 3" sheetId="62" r:id="rId4"/>
    <sheet name="Table 4" sheetId="63" r:id="rId5"/>
    <sheet name="Table 5" sheetId="64" r:id="rId6"/>
    <sheet name="Table 6" sheetId="65" r:id="rId7"/>
    <sheet name="Table 7" sheetId="66" r:id="rId8"/>
    <sheet name="Table 8" sheetId="67" r:id="rId9"/>
    <sheet name="Table 9" sheetId="68" r:id="rId10"/>
    <sheet name="Table 10" sheetId="69" r:id="rId11"/>
    <sheet name="Table 11" sheetId="70" r:id="rId12"/>
    <sheet name="Table 12" sheetId="71" r:id="rId13"/>
    <sheet name="Table 13" sheetId="72" r:id="rId14"/>
    <sheet name="Table 14" sheetId="73" r:id="rId15"/>
    <sheet name="Table 15" sheetId="74" r:id="rId16"/>
    <sheet name="Table 16" sheetId="75" r:id="rId17"/>
    <sheet name="Table 17" sheetId="76" r:id="rId18"/>
    <sheet name="Table 18" sheetId="77" r:id="rId19"/>
    <sheet name="Table 19" sheetId="78" r:id="rId20"/>
    <sheet name="Table 20" sheetId="79" r:id="rId21"/>
    <sheet name="Table 21" sheetId="80" r:id="rId22"/>
    <sheet name="Table 22" sheetId="81" r:id="rId23"/>
    <sheet name="Table 23" sheetId="82" r:id="rId24"/>
    <sheet name="Table 24" sheetId="83" r:id="rId25"/>
    <sheet name="Table 25" sheetId="84" r:id="rId26"/>
    <sheet name="Table 26" sheetId="85" r:id="rId27"/>
    <sheet name="Table 27" sheetId="86" r:id="rId28"/>
    <sheet name="Table 28" sheetId="87" r:id="rId29"/>
    <sheet name="Table 29" sheetId="88" r:id="rId30"/>
    <sheet name="Table 30" sheetId="89" r:id="rId31"/>
    <sheet name="Table 31" sheetId="90" r:id="rId32"/>
    <sheet name="Table 32" sheetId="91" r:id="rId33"/>
    <sheet name="Table 33" sheetId="92" r:id="rId34"/>
    <sheet name="Explanatory Notes" sheetId="93"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55" l="1"/>
  <c r="B42" i="55"/>
  <c r="B41" i="55"/>
  <c r="B40" i="55"/>
  <c r="B39" i="55"/>
  <c r="B38" i="55"/>
  <c r="B37" i="55"/>
  <c r="B36" i="55"/>
  <c r="B35" i="55"/>
  <c r="B34" i="55"/>
  <c r="B33" i="55"/>
  <c r="B32" i="55"/>
  <c r="B31" i="55"/>
  <c r="B30" i="55"/>
  <c r="B29" i="55"/>
  <c r="B28" i="55"/>
  <c r="B27" i="55"/>
  <c r="B26" i="55"/>
  <c r="B25" i="55"/>
  <c r="B24" i="55"/>
  <c r="B23" i="55"/>
  <c r="B22" i="55"/>
  <c r="B21" i="55"/>
  <c r="B20" i="55"/>
  <c r="B19" i="55"/>
  <c r="B18" i="55"/>
  <c r="B17" i="55"/>
  <c r="B16" i="55"/>
  <c r="B15" i="55"/>
  <c r="B14" i="55"/>
  <c r="B13" i="55"/>
  <c r="B12" i="55"/>
  <c r="B11" i="55"/>
  <c r="B10" i="55"/>
</calcChain>
</file>

<file path=xl/sharedStrings.xml><?xml version="1.0" encoding="utf-8"?>
<sst xmlns="http://schemas.openxmlformats.org/spreadsheetml/2006/main" count="2516" uniqueCount="791">
  <si>
    <t>Explanatory Notes</t>
  </si>
  <si>
    <t>Further details</t>
  </si>
  <si>
    <t>For further details about these estimates, please refer to:</t>
  </si>
  <si>
    <t>Road vehicle entry and recall statistics</t>
  </si>
  <si>
    <t xml:space="preserve">  Road vehicle entry and recall statistics</t>
  </si>
  <si>
    <t>RAV Coverage and Data Quality</t>
  </si>
  <si>
    <t>Road vehicle classes and classifications</t>
  </si>
  <si>
    <r>
      <t xml:space="preserve">This publication reports RAV entries according to the following </t>
    </r>
    <r>
      <rPr>
        <i/>
        <sz val="10"/>
        <rFont val="Calibri"/>
        <family val="2"/>
        <scheme val="minor"/>
      </rPr>
      <t>vehicle classes</t>
    </r>
    <r>
      <rPr>
        <sz val="10"/>
        <rFont val="Calibri"/>
        <family val="2"/>
        <scheme val="minor"/>
      </rPr>
      <t xml:space="preserve">: Passenger vehicles (excluding omnibuses); Light commercial vehicles (LCVs); Medium goods vehicles (MGVs); Heavy goods vehicles (HGVs); Light buses; Heavy buses; Motorcycles; Trailers. (Separate estimates of non-motorised caravan and camper trailers are also derived, using known caravan/camper trailer makes.) These vehicle classes are based BITRE aggregation of the Australian Design Rules (ADR) </t>
    </r>
    <r>
      <rPr>
        <i/>
        <sz val="10"/>
        <rFont val="Calibri"/>
        <family val="2"/>
        <scheme val="minor"/>
      </rPr>
      <t>vehicle categories</t>
    </r>
    <r>
      <rPr>
        <sz val="10"/>
        <rFont val="Calibri"/>
        <family val="2"/>
        <scheme val="minor"/>
      </rPr>
      <t xml:space="preserve"> and </t>
    </r>
    <r>
      <rPr>
        <i/>
        <sz val="10"/>
        <rFont val="Calibri"/>
        <family val="2"/>
        <scheme val="minor"/>
      </rPr>
      <t>sub-categories</t>
    </r>
    <r>
      <rPr>
        <sz val="10"/>
        <rFont val="Calibri"/>
        <family val="2"/>
        <scheme val="minor"/>
      </rPr>
      <t>. The ADR define the following five broad vehicle categories: Two-wheeled and three-wheeled vehicles;  Passenger vehicles (excluding omnibuses); Omnibuses; Goods vehicles; Trailers.</t>
    </r>
  </si>
  <si>
    <r>
      <t xml:space="preserve">The statistics presented in this publication have been compiled from all vehicles appearing on the RAV up to and including the last day of the publication month.
</t>
    </r>
    <r>
      <rPr>
        <sz val="1"/>
        <rFont val="Calibri"/>
        <family val="2"/>
        <scheme val="minor"/>
      </rPr>
      <t xml:space="preserve">
</t>
    </r>
    <r>
      <rPr>
        <sz val="10"/>
        <rFont val="Calibri"/>
        <family val="2"/>
        <scheme val="minor"/>
      </rPr>
      <t xml:space="preserve">Revisions to previously published estimates may occur where the RAV is updated to correct errors or remove entries.
</t>
    </r>
    <r>
      <rPr>
        <sz val="1"/>
        <rFont val="Calibri"/>
        <family val="2"/>
        <scheme val="minor"/>
      </rPr>
      <t xml:space="preserve">
</t>
    </r>
    <r>
      <rPr>
        <sz val="10"/>
        <rFont val="Calibri"/>
        <family val="2"/>
        <scheme val="minor"/>
      </rPr>
      <t>The RVSA commenced in full on 1 July 2021 and triggered a 12-month transition period for certain segments of the industry to enter information on the RAV. This transitional period was subsequently extended for a further 12 months, to 30 June 2023, to allow more time for certain industry segments to transition their businesses to operate under the RVSA.  Consequently, prior to 1 July 2023, the RAV entry statistics do not necessarily provide a full enumeration of all vehicles entering the Australian market prior to that date. Pre-July 2023 estimates are provided here for completeness.</t>
    </r>
  </si>
  <si>
    <t>Vehicle recall statistics</t>
  </si>
  <si>
    <t>Vehicle recall statistics are based on all active/open vehicle recall notices on the department's vehicle recalls website (https://www.vehiclerecalls.gov.au/). The statistics include counts of recall notices and the number of vehicles covered by recall notices. Vehicle may appear on more than one recall notice and thereby be counted more than once in the reported vehicle counts.</t>
  </si>
  <si>
    <r>
      <t xml:space="preserve">Disclaimer – BITRE’s </t>
    </r>
    <r>
      <rPr>
        <i/>
        <sz val="9"/>
        <color theme="0"/>
        <rFont val="Calibri"/>
        <family val="2"/>
      </rPr>
      <t>Road vehicle entry and recall statistics</t>
    </r>
    <r>
      <rPr>
        <sz val="9"/>
        <color theme="0"/>
        <rFont val="Calibri"/>
        <family val="2"/>
      </rPr>
      <t xml:space="preserve"> provides monthly counts of all road vehicles entered on the Register of Approved Vehicles (RAV) and other selected activities governed under the </t>
    </r>
    <r>
      <rPr>
        <i/>
        <sz val="9"/>
        <color theme="0"/>
        <rFont val="Calibri"/>
        <family val="2"/>
      </rPr>
      <t>Road Vehicle Standards Act 2018</t>
    </r>
    <r>
      <rPr>
        <sz val="9"/>
        <color theme="0"/>
        <rFont val="Calibri"/>
        <family val="2"/>
      </rPr>
      <t xml:space="preserve"> (RVSA), including road vehicle recall notices published on the department's website. The statistics are consistent with and promote the purposes of the RAV by making publicly-available information about vehicles suitable to be sold, leased or otherwise provided for use within Australia more readily accessible to industry, consumers and the broader community. BITRE has made all reasonable efforts to ensure these statistics are an accurate reporting of all vehicle entries and recalls. Revisions to previously published estimates may occur where the RAV is updated to correct errors or remove entries.
The material contained in this publication is made available on the understanding that the Commonwealth is not providing professional advice, and that users exercise their own skill and care with respect to its use, and seek independent advice if necessary. The Commonwealth makes no representations or warranties as to the contents or accuracy of the information contained in this publication. To the extent permitted by law, the Commonwealth disclaims liability to any person or organisation in respect of anything done, or omitted to be done, in reliance upon information contained in this publication.</t>
    </r>
  </si>
  <si>
    <r>
      <t xml:space="preserve">BITRE's </t>
    </r>
    <r>
      <rPr>
        <i/>
        <sz val="10"/>
        <rFont val="Calibri"/>
        <family val="2"/>
        <scheme val="minor"/>
      </rPr>
      <t>Road vehicle entry and recall statistics</t>
    </r>
    <r>
      <rPr>
        <sz val="10"/>
        <rFont val="Calibri"/>
        <family val="2"/>
        <scheme val="minor"/>
      </rPr>
      <t xml:space="preserve"> provides monthly counts of all road vehicles entered on the Register of Approved Vehicles (RAV) and other selected activities governed under the </t>
    </r>
    <r>
      <rPr>
        <i/>
        <sz val="10"/>
        <rFont val="Calibri"/>
        <family val="2"/>
        <scheme val="minor"/>
      </rPr>
      <t>Road Vehicle Standards Act</t>
    </r>
    <r>
      <rPr>
        <sz val="10"/>
        <rFont val="Calibri"/>
        <family val="2"/>
        <scheme val="minor"/>
      </rPr>
      <t xml:space="preserve"> 2018 (RVSA), including road vehicle recall notices published on the department's website.
</t>
    </r>
    <r>
      <rPr>
        <sz val="1"/>
        <rFont val="Calibri"/>
        <family val="2"/>
        <scheme val="minor"/>
      </rPr>
      <t xml:space="preserve">
</t>
    </r>
    <r>
      <rPr>
        <sz val="10"/>
        <rFont val="Calibri"/>
        <family val="2"/>
        <scheme val="minor"/>
      </rPr>
      <t xml:space="preserve">The RVSA was introduced on 1 July 2021 to support the safety, environmental and anti-theft performance of all road vehicles being provided to the Australian market for the first time. The RVSA replaced the </t>
    </r>
    <r>
      <rPr>
        <i/>
        <sz val="10"/>
        <rFont val="Calibri"/>
        <family val="2"/>
        <scheme val="minor"/>
      </rPr>
      <t>Motor Vehicle Standards Act 1989</t>
    </r>
    <r>
      <rPr>
        <sz val="10"/>
        <rFont val="Calibri"/>
        <family val="2"/>
        <scheme val="minor"/>
      </rPr>
      <t xml:space="preserve"> (MVSA). Further information about the RVSA is available on the Road Vehicle Standards laws page on the department's website: https://www.infrastructure.gov.au/infrastructure-transport-vehicles/vehicles/road-vehicle-standards-laws.
</t>
    </r>
    <r>
      <rPr>
        <sz val="1"/>
        <rFont val="Calibri"/>
        <family val="2"/>
        <scheme val="minor"/>
      </rPr>
      <t xml:space="preserve">
</t>
    </r>
    <r>
      <rPr>
        <sz val="10"/>
        <rFont val="Calibri"/>
        <family val="2"/>
        <scheme val="minor"/>
      </rPr>
      <t xml:space="preserve">The RVSA established the RAV, an online publicly-searchable database of vehicles that have met the requirements of the RVSA and been approved for provision to the Australian market. The RAV includes new road vehicles constructed in Australia and new and second-hand road vehicles imported from overseas, and covers motorised, non-motorised road vehicles (e.g. trailers, caravans, trailed machinery) and special purpose vehicles. All road vehicles must be entered on the RAV before they are provided to the Australian market. An approval is required to import a road vehicle into Australia. The RAV is administered by the Road and Vehicle Safety Division, within the Department of Infrastructure, Transport, Regional Development, Communications, Sport and the Arts (the department).
</t>
    </r>
    <r>
      <rPr>
        <sz val="1"/>
        <rFont val="Calibri"/>
        <family val="2"/>
        <scheme val="minor"/>
      </rPr>
      <t xml:space="preserve">
</t>
    </r>
    <r>
      <rPr>
        <sz val="10"/>
        <rFont val="Calibri"/>
        <family val="2"/>
        <scheme val="minor"/>
      </rPr>
      <t>The statistics presented in this publication are consistent with and promote the purposes of the RAV by making publicly-available information about vehicles suitable to be sold, leased or otherwise provided for use within Australia more readily accessible to industry, consumers and the broader community.</t>
    </r>
  </si>
  <si>
    <t>Contents</t>
  </si>
  <si>
    <t>Acknowledgements</t>
  </si>
  <si>
    <t>BITRE acknowledges the assistance of colleagues from the Department's Road and Vehicle Safety Division in the provision of the RAV and vehicle recalls data. Compilation of the statistics and preparation of this report was undertaken by BITRE.</t>
  </si>
  <si>
    <t>Inquiries</t>
  </si>
  <si>
    <t>For further information about the estimates in this publication, contact:</t>
  </si>
  <si>
    <t xml:space="preserve">  Bureau of Infrastructure and Transport Research Economics (BITRE)</t>
  </si>
  <si>
    <t xml:space="preserve">  Department of Infrastructure, Transport, Regional Development, Communications, Sport and the Arts</t>
  </si>
  <si>
    <t xml:space="preserve">  GPO Box 501 Canberra ACT 2601</t>
  </si>
  <si>
    <t xml:space="preserve">  Email: bitre@infrastructure.gov.au</t>
  </si>
  <si>
    <t xml:space="preserve">  Website: www.bitre.gov.au</t>
  </si>
  <si>
    <t>© Commonwealth of Australia 2026</t>
  </si>
  <si>
    <t>Table 1  Total RAV entries, by approval category and month, June 2026</t>
  </si>
  <si>
    <t>Issue: June 2026</t>
  </si>
  <si>
    <t>Approval category</t>
  </si>
  <si>
    <t>Month</t>
  </si>
  <si>
    <t>Type approval</t>
  </si>
  <si>
    <t>Concessional approval</t>
  </si>
  <si>
    <t>Total</t>
  </si>
  <si>
    <t>Jun 2026</t>
  </si>
  <si>
    <t>May 2026</t>
  </si>
  <si>
    <t>Apr 2026</t>
  </si>
  <si>
    <t>Mar 2026</t>
  </si>
  <si>
    <t>Feb 2026</t>
  </si>
  <si>
    <t>Jan 2026</t>
  </si>
  <si>
    <t>Dec 2025</t>
  </si>
  <si>
    <t>Nov 2025</t>
  </si>
  <si>
    <t>Oct 2025</t>
  </si>
  <si>
    <t>Sep 2025</t>
  </si>
  <si>
    <t>Aug 2025</t>
  </si>
  <si>
    <t>Jul 2025</t>
  </si>
  <si>
    <t>Jun 2025</t>
  </si>
  <si>
    <t>May 2025</t>
  </si>
  <si>
    <t>Apr 2025</t>
  </si>
  <si>
    <t>Mar 2025</t>
  </si>
  <si>
    <t>Feb 2025</t>
  </si>
  <si>
    <t>Jan 2025</t>
  </si>
  <si>
    <t>Dec 2024</t>
  </si>
  <si>
    <t>Nov 2024</t>
  </si>
  <si>
    <t>Oct 2024</t>
  </si>
  <si>
    <t>Sep 2024</t>
  </si>
  <si>
    <t>Aug 2024</t>
  </si>
  <si>
    <t>Jul 2024</t>
  </si>
  <si>
    <t>Jun 2024</t>
  </si>
  <si>
    <t>a. Table may include revisions to previously published estimates arising from updates to the RAV to correct errors or remove entries.</t>
  </si>
  <si>
    <t>b. RAV transition period: 1 July 2021 to 30 June 2023 -- Pre-July 2023 RAV entries are not necessarily a full enumeration of all vehicles entering the Australian market (see Explanatory Notes for details).</t>
  </si>
  <si>
    <t>c. Total excludes Second Stage of Manufacture vehicles.</t>
  </si>
  <si>
    <t>Sources: RAV and BITRE estimates.</t>
  </si>
  <si>
    <t>Total RAV entries, by approval category and month, June 2026</t>
  </si>
  <si>
    <t>Table 2  Type approved RAV entries, by entry pathway and month, June 2026</t>
  </si>
  <si>
    <t>Type approvals</t>
  </si>
  <si>
    <t>Standard</t>
  </si>
  <si>
    <t>Non-standard</t>
  </si>
  <si>
    <t>SSM</t>
  </si>
  <si>
    <t>Type approved RAV entries, by entry pathway and month, June 2026</t>
  </si>
  <si>
    <t>Table 3  Concessional RAV entry approval entries, by entry pathway and month, June 2026</t>
  </si>
  <si>
    <t>Concessional RAV entry approvals</t>
  </si>
  <si>
    <t>RAWS-SEV</t>
  </si>
  <si>
    <t>RAWS-SSM</t>
  </si>
  <si>
    <t>Trailer</t>
  </si>
  <si>
    <t>Older vehicle</t>
  </si>
  <si>
    <t>SPV</t>
  </si>
  <si>
    <t>Personal</t>
  </si>
  <si>
    <t>RAV suitable</t>
  </si>
  <si>
    <t>c. RAWS: Registered Automotive Workshop Scheme; SSM: Second stage of manufacture; SEV: Specialist and Enthusiast Vehicle; SPV: Special Purpose Vehicle.</t>
  </si>
  <si>
    <t>d. Total excludes Second Stage of Manufacture vehicles.</t>
  </si>
  <si>
    <t>Concessional RAV entry approval entries, by entry pathway and month, June 2026</t>
  </si>
  <si>
    <t>Table 4  Type approved RAV entries, motor vehicles, by vehicle type and month, June 2026</t>
  </si>
  <si>
    <t>Passenger vehicles</t>
  </si>
  <si>
    <t>Light commercial vehicles</t>
  </si>
  <si>
    <t>Medium goods vehicles</t>
  </si>
  <si>
    <t>Heavy goods vehicles</t>
  </si>
  <si>
    <t>Buses</t>
  </si>
  <si>
    <t>Motorcycles</t>
  </si>
  <si>
    <t>Type approved RAV entries, motor vehicles, by vehicle type and month, June 2026</t>
  </si>
  <si>
    <t>Table 5  Type approved RAV entries, trailers, by trailer type and month, June 2026</t>
  </si>
  <si>
    <t>Very light trailers</t>
  </si>
  <si>
    <t>Light trailers</t>
  </si>
  <si>
    <t>Medium trailers</t>
  </si>
  <si>
    <t>Heavy trailers</t>
  </si>
  <si>
    <t>b. Prior to the July 2024 issue, very light trailer RAV entries were not separately enumerated and combined with light trailer RAV entries.</t>
  </si>
  <si>
    <t>c. RAV transition period: 1 July 2021 to 30 June 2023 -- Pre-July 2023 RAV entries are not necessarily a full enumeration of all vehicles entering the Australian market (see Explanatory Notes for details).</t>
  </si>
  <si>
    <t>Type approved RAV entries, trailers, by trailer type and month, June 2026</t>
  </si>
  <si>
    <t>Table 6  Type approval RAV entries, passenger vehicles, top 30 makes, June 2026</t>
  </si>
  <si>
    <t>Rank</t>
  </si>
  <si>
    <t>Make</t>
  </si>
  <si>
    <t>Year to date</t>
  </si>
  <si>
    <t>Last 12 months</t>
  </si>
  <si>
    <t>1</t>
  </si>
  <si>
    <t>Toyota</t>
  </si>
  <si>
    <t>2</t>
  </si>
  <si>
    <t>BYD</t>
  </si>
  <si>
    <t>3</t>
  </si>
  <si>
    <t>Kia</t>
  </si>
  <si>
    <t>4</t>
  </si>
  <si>
    <t>Hyundai</t>
  </si>
  <si>
    <t>5</t>
  </si>
  <si>
    <t>MG</t>
  </si>
  <si>
    <t>6</t>
  </si>
  <si>
    <t>Chery</t>
  </si>
  <si>
    <t>7</t>
  </si>
  <si>
    <t>Tesla</t>
  </si>
  <si>
    <t>8</t>
  </si>
  <si>
    <t>Subaru</t>
  </si>
  <si>
    <t>9</t>
  </si>
  <si>
    <t>Zeekr</t>
  </si>
  <si>
    <t>10</t>
  </si>
  <si>
    <t>Haval</t>
  </si>
  <si>
    <t>11</t>
  </si>
  <si>
    <t>Mazda</t>
  </si>
  <si>
    <t>12</t>
  </si>
  <si>
    <t>Jaecoo</t>
  </si>
  <si>
    <t>13</t>
  </si>
  <si>
    <t>Geely</t>
  </si>
  <si>
    <t>14</t>
  </si>
  <si>
    <t>Nissan</t>
  </si>
  <si>
    <t>15</t>
  </si>
  <si>
    <t>BMW</t>
  </si>
  <si>
    <t>16</t>
  </si>
  <si>
    <t>Mercedes-Benz</t>
  </si>
  <si>
    <t>17</t>
  </si>
  <si>
    <t>18</t>
  </si>
  <si>
    <t>Audi</t>
  </si>
  <si>
    <t>19</t>
  </si>
  <si>
    <t>Isuzu</t>
  </si>
  <si>
    <t>20</t>
  </si>
  <si>
    <t>Honda</t>
  </si>
  <si>
    <t>21</t>
  </si>
  <si>
    <t>Mitsubishi</t>
  </si>
  <si>
    <t>22</t>
  </si>
  <si>
    <t>Volkswagen</t>
  </si>
  <si>
    <t>23</t>
  </si>
  <si>
    <t>Lexus</t>
  </si>
  <si>
    <t>24</t>
  </si>
  <si>
    <t>Suzuki</t>
  </si>
  <si>
    <t>25</t>
  </si>
  <si>
    <t>GAC</t>
  </si>
  <si>
    <t>26</t>
  </si>
  <si>
    <t>Denza</t>
  </si>
  <si>
    <t>27</t>
  </si>
  <si>
    <t>Ford</t>
  </si>
  <si>
    <t>28</t>
  </si>
  <si>
    <t>GWM</t>
  </si>
  <si>
    <t>29</t>
  </si>
  <si>
    <t>Volvo</t>
  </si>
  <si>
    <t>30</t>
  </si>
  <si>
    <t>MINI</t>
  </si>
  <si>
    <t>31</t>
  </si>
  <si>
    <t>Other makes</t>
  </si>
  <si>
    <t>-</t>
  </si>
  <si>
    <t>a. Figures exclude Concessional Approval and Second Stage of Manufacture vehicles.</t>
  </si>
  <si>
    <t>Type approval RAV entries, passenger vehicles, top 30 makes, June 2026</t>
  </si>
  <si>
    <t>Table 7  Type approval RAV entries, light commercial vehicles, top 20 makes, June 2026</t>
  </si>
  <si>
    <t>Great Wall</t>
  </si>
  <si>
    <t>Land Rover</t>
  </si>
  <si>
    <t>LDV</t>
  </si>
  <si>
    <t>Chevrolet</t>
  </si>
  <si>
    <t>Foton</t>
  </si>
  <si>
    <t>JAC</t>
  </si>
  <si>
    <t>Renault</t>
  </si>
  <si>
    <t>Farizon</t>
  </si>
  <si>
    <t>Type approval RAV entries, light commercial vehicles, top 20 makes, June 2026</t>
  </si>
  <si>
    <t>Table 8  Type approval RAV entries, medium goods vehicles, top 20 makes, June 2026</t>
  </si>
  <si>
    <t>RAM</t>
  </si>
  <si>
    <t>Fiat</t>
  </si>
  <si>
    <t>IVECO</t>
  </si>
  <si>
    <t>Fuso</t>
  </si>
  <si>
    <t>Ineos</t>
  </si>
  <si>
    <t>Dodge</t>
  </si>
  <si>
    <t>Sany</t>
  </si>
  <si>
    <t>Beiqi Foton</t>
  </si>
  <si>
    <t>Peugeot</t>
  </si>
  <si>
    <t>Type approval RAV entries, medium goods vehicles, top 20 makes, June 2026</t>
  </si>
  <si>
    <t>Table 9  Type approval RAV entries, heavy goods vehicles, top 15 makes, June 2026</t>
  </si>
  <si>
    <t>Sinotruk</t>
  </si>
  <si>
    <t>Kenworth</t>
  </si>
  <si>
    <t>Scania</t>
  </si>
  <si>
    <t>Hino</t>
  </si>
  <si>
    <t>Mack</t>
  </si>
  <si>
    <t>UD Trucks</t>
  </si>
  <si>
    <t>FAW</t>
  </si>
  <si>
    <t>DAF</t>
  </si>
  <si>
    <t>Freightliner</t>
  </si>
  <si>
    <t>MAN</t>
  </si>
  <si>
    <t>Type approval RAV entries, heavy goods vehicles, top 15 makes, June 2026</t>
  </si>
  <si>
    <t>Table 10  Type approval RAV entries, light and heavy buses, top 20 makes, June 2026</t>
  </si>
  <si>
    <t>Volgren</t>
  </si>
  <si>
    <t>Zhongtong</t>
  </si>
  <si>
    <t>Custom Bus</t>
  </si>
  <si>
    <t>Yutong</t>
  </si>
  <si>
    <t>Irizar</t>
  </si>
  <si>
    <t>E.C.B.</t>
  </si>
  <si>
    <t>Odin</t>
  </si>
  <si>
    <t>Bustech</t>
  </si>
  <si>
    <t>Coach Concepts</t>
  </si>
  <si>
    <t>Zhong Tong</t>
  </si>
  <si>
    <t>BCI</t>
  </si>
  <si>
    <t>Bonluck</t>
  </si>
  <si>
    <t>Coach Design</t>
  </si>
  <si>
    <t>Marcopolo</t>
  </si>
  <si>
    <t>ARCC</t>
  </si>
  <si>
    <t>Challenger</t>
  </si>
  <si>
    <t>Type approval RAV entries, light and heavy buses, top 20 makes, June 2026</t>
  </si>
  <si>
    <t>Table 11  Type approval RAV entries, motorcycles, top 20 makes, June 2026</t>
  </si>
  <si>
    <t>CFMoto</t>
  </si>
  <si>
    <t>Yamaha</t>
  </si>
  <si>
    <t>Harley Davidson</t>
  </si>
  <si>
    <t>KTM</t>
  </si>
  <si>
    <t>Royal Enfield</t>
  </si>
  <si>
    <t>Triumph</t>
  </si>
  <si>
    <t>Kawasaki</t>
  </si>
  <si>
    <t>Longjia</t>
  </si>
  <si>
    <t>Vespa</t>
  </si>
  <si>
    <t>Indian Motorcycles</t>
  </si>
  <si>
    <t>Kymco</t>
  </si>
  <si>
    <t>Ducati</t>
  </si>
  <si>
    <t>Beta</t>
  </si>
  <si>
    <t>Benda</t>
  </si>
  <si>
    <t>Aprilia</t>
  </si>
  <si>
    <t>Husqvarna</t>
  </si>
  <si>
    <t>Surron</t>
  </si>
  <si>
    <t>Type approval RAV entries, motorcycles, top 20 makes, June 2026</t>
  </si>
  <si>
    <t>Table 12  Type approval RAV entries, passenger vehicles, top 25 makes and models, June 2026</t>
  </si>
  <si>
    <t>Model</t>
  </si>
  <si>
    <t>RAV4</t>
  </si>
  <si>
    <t>LANDCRUISER PRADO</t>
  </si>
  <si>
    <t>LANDCRUISER</t>
  </si>
  <si>
    <t>CAMRY</t>
  </si>
  <si>
    <t>COROLLA CROSS</t>
  </si>
  <si>
    <t>COROLLA</t>
  </si>
  <si>
    <t>YARIS CROSS</t>
  </si>
  <si>
    <t>Other/Not stated</t>
  </si>
  <si>
    <t>SEALION 7</t>
  </si>
  <si>
    <t>ATTO 2</t>
  </si>
  <si>
    <t>SEALION 6</t>
  </si>
  <si>
    <t>SEALION 8</t>
  </si>
  <si>
    <t>DOLPHIN</t>
  </si>
  <si>
    <t>SEAL</t>
  </si>
  <si>
    <t>SPORTAGE</t>
  </si>
  <si>
    <t>EV3</t>
  </si>
  <si>
    <t>CARNIVAL</t>
  </si>
  <si>
    <t>EV5</t>
  </si>
  <si>
    <t>K4</t>
  </si>
  <si>
    <t>RIO/STONIC</t>
  </si>
  <si>
    <t>PICANTO</t>
  </si>
  <si>
    <t>KONA</t>
  </si>
  <si>
    <t>TUCSON</t>
  </si>
  <si>
    <t>I30</t>
  </si>
  <si>
    <t>SANTA FE</t>
  </si>
  <si>
    <t>VENUE</t>
  </si>
  <si>
    <t>MG4 EV</t>
  </si>
  <si>
    <t>ZS</t>
  </si>
  <si>
    <t>MG3</t>
  </si>
  <si>
    <t>S5 EV</t>
  </si>
  <si>
    <t>IS3E</t>
  </si>
  <si>
    <t>TIGGO 4</t>
  </si>
  <si>
    <t>TIGGO 7</t>
  </si>
  <si>
    <t>TIGGO 8</t>
  </si>
  <si>
    <t>OMODA 5</t>
  </si>
  <si>
    <t>MODEL Y</t>
  </si>
  <si>
    <t>MODEL 3</t>
  </si>
  <si>
    <t>FORESTER</t>
  </si>
  <si>
    <t>CROSSTREK</t>
  </si>
  <si>
    <t>OUTBACK</t>
  </si>
  <si>
    <t>7X</t>
  </si>
  <si>
    <t>X</t>
  </si>
  <si>
    <t>JOLION</t>
  </si>
  <si>
    <t>H6</t>
  </si>
  <si>
    <t>CX-3</t>
  </si>
  <si>
    <t>CX-30</t>
  </si>
  <si>
    <t>MAZDA 3</t>
  </si>
  <si>
    <t>J5</t>
  </si>
  <si>
    <t>J8</t>
  </si>
  <si>
    <t>J7</t>
  </si>
  <si>
    <t>EX5</t>
  </si>
  <si>
    <t>P145</t>
  </si>
  <si>
    <t>X-TRAIL</t>
  </si>
  <si>
    <t>PATROL</t>
  </si>
  <si>
    <t>QASHQAI</t>
  </si>
  <si>
    <t>X1</t>
  </si>
  <si>
    <t>X SERIES</t>
  </si>
  <si>
    <t>X3</t>
  </si>
  <si>
    <t>X2</t>
  </si>
  <si>
    <t>2 SERIES</t>
  </si>
  <si>
    <t>3 SERIES</t>
  </si>
  <si>
    <t>GLC</t>
  </si>
  <si>
    <t>GLA</t>
  </si>
  <si>
    <t>CLA</t>
  </si>
  <si>
    <t>E-CLASS</t>
  </si>
  <si>
    <t>C-CLASS</t>
  </si>
  <si>
    <t>CX-5</t>
  </si>
  <si>
    <t>Q5</t>
  </si>
  <si>
    <t>Q7</t>
  </si>
  <si>
    <t>Q3</t>
  </si>
  <si>
    <t>A3/S3/RS3</t>
  </si>
  <si>
    <t>Q2</t>
  </si>
  <si>
    <t>Q6 E-TRON</t>
  </si>
  <si>
    <t>MU-X</t>
  </si>
  <si>
    <t>ZR-V</t>
  </si>
  <si>
    <t>CR-V</t>
  </si>
  <si>
    <t>HR-V</t>
  </si>
  <si>
    <t>CIVIC</t>
  </si>
  <si>
    <t>OUTLANDER</t>
  </si>
  <si>
    <t>ASX</t>
  </si>
  <si>
    <t>TIGUAN</t>
  </si>
  <si>
    <t>GOLF</t>
  </si>
  <si>
    <t>TOUAREG</t>
  </si>
  <si>
    <t>TAYRON</t>
  </si>
  <si>
    <t>NX AZ2</t>
  </si>
  <si>
    <t>RX AL3</t>
  </si>
  <si>
    <t>LX J30L</t>
  </si>
  <si>
    <t>LBX</t>
  </si>
  <si>
    <t>GX</t>
  </si>
  <si>
    <t>UX ZA1</t>
  </si>
  <si>
    <t>JIMNY</t>
  </si>
  <si>
    <t>FRONX</t>
  </si>
  <si>
    <t>SWIFT</t>
  </si>
  <si>
    <t>AION V</t>
  </si>
  <si>
    <t>EMZOOM</t>
  </si>
  <si>
    <t>AION Y</t>
  </si>
  <si>
    <t>B5</t>
  </si>
  <si>
    <t>D9</t>
  </si>
  <si>
    <t>EVEREST</t>
  </si>
  <si>
    <t>MUSTANG</t>
  </si>
  <si>
    <t>TRANSIT</t>
  </si>
  <si>
    <t>ORA 5</t>
  </si>
  <si>
    <t>EX30</t>
  </si>
  <si>
    <t>XC60</t>
  </si>
  <si>
    <t>XC90</t>
  </si>
  <si>
    <t>COOPER</t>
  </si>
  <si>
    <t>COUNTRYMAN</t>
  </si>
  <si>
    <t>ACEMAN</t>
  </si>
  <si>
    <t>All other makes</t>
  </si>
  <si>
    <t>Type approval RAV entries, passenger vehicles, top 25 makes and models, June 2026</t>
  </si>
  <si>
    <t>Table 13  Type approval RAV entries, light commercial vehicles, top 20 makes and models, June 2026</t>
  </si>
  <si>
    <t>HILUX</t>
  </si>
  <si>
    <t>HIACE</t>
  </si>
  <si>
    <t>SHARK 6</t>
  </si>
  <si>
    <t>D-MAX</t>
  </si>
  <si>
    <t>RANGER</t>
  </si>
  <si>
    <t>TRITON</t>
  </si>
  <si>
    <t>CANNON</t>
  </si>
  <si>
    <t>BT-50</t>
  </si>
  <si>
    <t>DEFENDER</t>
  </si>
  <si>
    <t>RANGE ROVER</t>
  </si>
  <si>
    <t>NAVARA</t>
  </si>
  <si>
    <t>T60</t>
  </si>
  <si>
    <t>DELIVER 7</t>
  </si>
  <si>
    <t>G10</t>
  </si>
  <si>
    <t>STARIA</t>
  </si>
  <si>
    <t>AMAROK</t>
  </si>
  <si>
    <t>CADDY</t>
  </si>
  <si>
    <t>TRANSPORTER</t>
  </si>
  <si>
    <t>SILVERADO</t>
  </si>
  <si>
    <t>TUNLAND</t>
  </si>
  <si>
    <t>PV5</t>
  </si>
  <si>
    <t>TASMAN</t>
  </si>
  <si>
    <t>T9</t>
  </si>
  <si>
    <t>TRAFIC</t>
  </si>
  <si>
    <t>SUPERVAN</t>
  </si>
  <si>
    <t>V7E</t>
  </si>
  <si>
    <t>VITO</t>
  </si>
  <si>
    <t>U9</t>
  </si>
  <si>
    <t>Type approval RAV entries, light commercial vehicles, top 20 makes and models, June 2026</t>
  </si>
  <si>
    <t>Table 14  Type approval RAV entries, medium goods vehicles, top 20 makes and models, June 2026</t>
  </si>
  <si>
    <t>NR</t>
  </si>
  <si>
    <t>FR SERIES</t>
  </si>
  <si>
    <t>SPRINTER</t>
  </si>
  <si>
    <t>RAM 1500</t>
  </si>
  <si>
    <t>DUCATO</t>
  </si>
  <si>
    <t>DELIVER 9</t>
  </si>
  <si>
    <t>EDELIVER 7</t>
  </si>
  <si>
    <t>DAILY</t>
  </si>
  <si>
    <t>CANTER</t>
  </si>
  <si>
    <t>FIGHTER</t>
  </si>
  <si>
    <t>MASTER</t>
  </si>
  <si>
    <t>TUNDRA</t>
  </si>
  <si>
    <t>GRENADIER</t>
  </si>
  <si>
    <t>RAM D1</t>
  </si>
  <si>
    <t>RAM DX</t>
  </si>
  <si>
    <t>CRAFTER</t>
  </si>
  <si>
    <t>IBLUE</t>
  </si>
  <si>
    <t>AUMARK</t>
  </si>
  <si>
    <t>MIGHTY</t>
  </si>
  <si>
    <t>MIGHTY ELECTRIC</t>
  </si>
  <si>
    <t>FR601</t>
  </si>
  <si>
    <t>H9E</t>
  </si>
  <si>
    <t>T5</t>
  </si>
  <si>
    <t>BOXER</t>
  </si>
  <si>
    <t>Type approval RAV entries, medium goods vehicles, top 20 makes and models, June 2026</t>
  </si>
  <si>
    <t>Table 15  Type approval RAV entries, heavy goods vehicles, top 20 makes and models, June 2026</t>
  </si>
  <si>
    <t>FM</t>
  </si>
  <si>
    <t>FH</t>
  </si>
  <si>
    <t>FE</t>
  </si>
  <si>
    <t>FL</t>
  </si>
  <si>
    <t>G5S</t>
  </si>
  <si>
    <t>G7S</t>
  </si>
  <si>
    <t>C9</t>
  </si>
  <si>
    <t>FR</t>
  </si>
  <si>
    <t>YS</t>
  </si>
  <si>
    <t>XR</t>
  </si>
  <si>
    <t>T-SERIES</t>
  </si>
  <si>
    <t>K-SERIES</t>
  </si>
  <si>
    <t>R SERIES</t>
  </si>
  <si>
    <t>G SERIES</t>
  </si>
  <si>
    <t>P SERIES</t>
  </si>
  <si>
    <t>FS</t>
  </si>
  <si>
    <t>FY</t>
  </si>
  <si>
    <t>SS</t>
  </si>
  <si>
    <t>SHOGUN</t>
  </si>
  <si>
    <t>SUPERLINER</t>
  </si>
  <si>
    <t>ANTHEM</t>
  </si>
  <si>
    <t>TRIDENT</t>
  </si>
  <si>
    <t>CWB SERIES</t>
  </si>
  <si>
    <t>CDB SERIES</t>
  </si>
  <si>
    <t>CGB SERIES</t>
  </si>
  <si>
    <t>S-WAY</t>
  </si>
  <si>
    <t>EUROCARGO</t>
  </si>
  <si>
    <t>ACCO</t>
  </si>
  <si>
    <t>JH6</t>
  </si>
  <si>
    <t>96X</t>
  </si>
  <si>
    <t>ECONIC</t>
  </si>
  <si>
    <t>CF RANGER</t>
  </si>
  <si>
    <t>XG RANGER</t>
  </si>
  <si>
    <t>TGM</t>
  </si>
  <si>
    <t>TGA</t>
  </si>
  <si>
    <t>TG4</t>
  </si>
  <si>
    <t>CASCADIA</t>
  </si>
  <si>
    <t>Type approval RAV entries, heavy goods vehicles, top 20 makes and models, June 2026</t>
  </si>
  <si>
    <t>Table 16  Type approval RAV entries, light and heavy buses, top 20 makes and models, June 2026</t>
  </si>
  <si>
    <t>2 AXLE OMNIBUS</t>
  </si>
  <si>
    <t>ARTICULATED OMNIBUS</t>
  </si>
  <si>
    <t>6129H</t>
  </si>
  <si>
    <t>ROSA</t>
  </si>
  <si>
    <t>E12</t>
  </si>
  <si>
    <t>C12</t>
  </si>
  <si>
    <t>C10</t>
  </si>
  <si>
    <t>D7</t>
  </si>
  <si>
    <t>ELEMENT</t>
  </si>
  <si>
    <t>COACH</t>
  </si>
  <si>
    <t>OMNIBUS</t>
  </si>
  <si>
    <t>ATHENA</t>
  </si>
  <si>
    <t>TOURING</t>
  </si>
  <si>
    <t>A80T</t>
  </si>
  <si>
    <t>A30</t>
  </si>
  <si>
    <t>EXPLORER</t>
  </si>
  <si>
    <t>2-AXLE OMNIBUS</t>
  </si>
  <si>
    <t>LCK6810SHEVY</t>
  </si>
  <si>
    <t>COACH 2 AXLE</t>
  </si>
  <si>
    <t>PK6850ARI</t>
  </si>
  <si>
    <t>PK6127A</t>
  </si>
  <si>
    <t>COLT</t>
  </si>
  <si>
    <t>AUDACE</t>
  </si>
  <si>
    <t>SLF MAN</t>
  </si>
  <si>
    <t>COMMUTER</t>
  </si>
  <si>
    <t>COASTER</t>
  </si>
  <si>
    <t>Type approval RAV entries, light and heavy buses, top 20 makes and models, June 2026</t>
  </si>
  <si>
    <t>Table 17  Type approval RAV entries, motorcycles, top 20 makes and models, June 2026</t>
  </si>
  <si>
    <t>CF400</t>
  </si>
  <si>
    <t>800MT-X</t>
  </si>
  <si>
    <t>CF750-2</t>
  </si>
  <si>
    <t>CF650</t>
  </si>
  <si>
    <t>450CL</t>
  </si>
  <si>
    <t>NSC110</t>
  </si>
  <si>
    <t>NAVI</t>
  </si>
  <si>
    <t>WW125</t>
  </si>
  <si>
    <t>NSS350</t>
  </si>
  <si>
    <t>CMX500</t>
  </si>
  <si>
    <t>CB650</t>
  </si>
  <si>
    <t>CB500 HORNET</t>
  </si>
  <si>
    <t>CRF300</t>
  </si>
  <si>
    <t>CRF450</t>
  </si>
  <si>
    <t>WR SERIES</t>
  </si>
  <si>
    <t>YZF SERIES</t>
  </si>
  <si>
    <t>MTN320</t>
  </si>
  <si>
    <t>CZD300</t>
  </si>
  <si>
    <t>YZF320</t>
  </si>
  <si>
    <t>R1300GS</t>
  </si>
  <si>
    <t>S1000</t>
  </si>
  <si>
    <t>K8X</t>
  </si>
  <si>
    <t>R12</t>
  </si>
  <si>
    <t>CRU SERIES</t>
  </si>
  <si>
    <t>FLH SERIES</t>
  </si>
  <si>
    <t>TRI SERIES</t>
  </si>
  <si>
    <t>DR-Z400</t>
  </si>
  <si>
    <t>UK110</t>
  </si>
  <si>
    <t>GSX-S1000</t>
  </si>
  <si>
    <t>DS250</t>
  </si>
  <si>
    <t>GSX800</t>
  </si>
  <si>
    <t>GSX1300</t>
  </si>
  <si>
    <t>DL800</t>
  </si>
  <si>
    <t>ADVENTURE</t>
  </si>
  <si>
    <t>4T-EXC</t>
  </si>
  <si>
    <t>690 LC4 SERIES</t>
  </si>
  <si>
    <t>CNEX</t>
  </si>
  <si>
    <t>HIMALAYAN 450</t>
  </si>
  <si>
    <t>J1</t>
  </si>
  <si>
    <t>BONNEVILLE T120</t>
  </si>
  <si>
    <t>TIGER 900 GT</t>
  </si>
  <si>
    <t>DW50</t>
  </si>
  <si>
    <t>DS50</t>
  </si>
  <si>
    <t>TIGER SPORT 800</t>
  </si>
  <si>
    <t>EN650</t>
  </si>
  <si>
    <t>KL650</t>
  </si>
  <si>
    <t>ER650W</t>
  </si>
  <si>
    <t>ZXT03A</t>
  </si>
  <si>
    <t>ZX1000</t>
  </si>
  <si>
    <t>LJ50QT</t>
  </si>
  <si>
    <t>ZOOT CITY</t>
  </si>
  <si>
    <t>GTS SERIES</t>
  </si>
  <si>
    <t>PSI PV/SP 50 SERIES</t>
  </si>
  <si>
    <t>SCOUT</t>
  </si>
  <si>
    <t>TYPE D CHIEF</t>
  </si>
  <si>
    <t>CHALLENGER</t>
  </si>
  <si>
    <t>CK50QT-5</t>
  </si>
  <si>
    <t>LIKE SERIES</t>
  </si>
  <si>
    <t>KG10AA</t>
  </si>
  <si>
    <t>50</t>
  </si>
  <si>
    <t>PANIGALE V4</t>
  </si>
  <si>
    <t>40</t>
  </si>
  <si>
    <t>5X</t>
  </si>
  <si>
    <t>3H</t>
  </si>
  <si>
    <t>SCRAMBLER</t>
  </si>
  <si>
    <t>7F</t>
  </si>
  <si>
    <t>RR</t>
  </si>
  <si>
    <t>X-TRAINER</t>
  </si>
  <si>
    <t>EX</t>
  </si>
  <si>
    <t>NAPOLEONBOB 500</t>
  </si>
  <si>
    <t>LFC700</t>
  </si>
  <si>
    <t>NAPOLEONBOB 250</t>
  </si>
  <si>
    <t>CHINCHILLA</t>
  </si>
  <si>
    <t>XL</t>
  </si>
  <si>
    <t>XH</t>
  </si>
  <si>
    <t>XG</t>
  </si>
  <si>
    <t>XP</t>
  </si>
  <si>
    <t>TUAREG 660</t>
  </si>
  <si>
    <t>701</t>
  </si>
  <si>
    <t>PILEN SERIES</t>
  </si>
  <si>
    <t>N SERIES</t>
  </si>
  <si>
    <t>ULTRA BEE</t>
  </si>
  <si>
    <t>Type approval RAV entries, motorcycles, top 20 makes and models, June 2026</t>
  </si>
  <si>
    <t>Table 18  Concessional approval RAV entries, by vehicle type and month, June 2026</t>
  </si>
  <si>
    <t>Not stated</t>
  </si>
  <si>
    <t>Concessional approval RAV entries, by vehicle type and month, June 2026</t>
  </si>
  <si>
    <t>Table 19  Concessional approval RAV entries, by vehicle build year, June 2026</t>
  </si>
  <si>
    <t>Year of manufacture</t>
  </si>
  <si>
    <t>2026</t>
  </si>
  <si>
    <t>2025</t>
  </si>
  <si>
    <t>2024</t>
  </si>
  <si>
    <t>2023</t>
  </si>
  <si>
    <t>2022</t>
  </si>
  <si>
    <t>2021</t>
  </si>
  <si>
    <t>2020</t>
  </si>
  <si>
    <t>2019</t>
  </si>
  <si>
    <t>2018</t>
  </si>
  <si>
    <t>2017</t>
  </si>
  <si>
    <t>2016</t>
  </si>
  <si>
    <t>2015</t>
  </si>
  <si>
    <t>2014</t>
  </si>
  <si>
    <t>2013</t>
  </si>
  <si>
    <t>2012</t>
  </si>
  <si>
    <t>2011</t>
  </si>
  <si>
    <t>2001-2010</t>
  </si>
  <si>
    <t>1991-2000</t>
  </si>
  <si>
    <t>1981-1990</t>
  </si>
  <si>
    <t>1971-1980</t>
  </si>
  <si>
    <t>1961-1970</t>
  </si>
  <si>
    <t>1951-1960</t>
  </si>
  <si>
    <t>1900-1950</t>
  </si>
  <si>
    <t>Pre-1900</t>
  </si>
  <si>
    <t>Concessional approval RAV entries, by vehicle build year, June 2026</t>
  </si>
  <si>
    <t>Table 20  Specialist and Enthusiast Vehicle RAV entries, by SEV category and month, June 2026</t>
  </si>
  <si>
    <t>Campervans and Motorhomes</t>
  </si>
  <si>
    <t>Environmental</t>
  </si>
  <si>
    <t>Left-Hand Drive</t>
  </si>
  <si>
    <t>Mobility</t>
  </si>
  <si>
    <t>Performance</t>
  </si>
  <si>
    <t>Rarity</t>
  </si>
  <si>
    <t>Specialist and Enthusiast Vehicle RAV entries, by SEV category and month, June 2026</t>
  </si>
  <si>
    <t>Table 21  Specialist and Enthusiast Vehicle RAV entries, by vehicle type, June 2026</t>
  </si>
  <si>
    <t>Specialist and Enthusiast Vehicle RAV entries, by vehicle type, June 2026</t>
  </si>
  <si>
    <t>Table 22  Specialist and Enthusiast Vehicle RAV entries, top 20 makes and models, by vehicle type, June 2026</t>
  </si>
  <si>
    <t>Make-model</t>
  </si>
  <si>
    <t>Vehicle type</t>
  </si>
  <si>
    <t>Toyota ALPHARD</t>
  </si>
  <si>
    <t>Toyota CROWN</t>
  </si>
  <si>
    <t>Toyota HIACE</t>
  </si>
  <si>
    <t>Toyota COROLLA</t>
  </si>
  <si>
    <t>Honda ODYSSEY</t>
  </si>
  <si>
    <t>Toyota AQUA</t>
  </si>
  <si>
    <t>Toyota PRIUS</t>
  </si>
  <si>
    <t>Toyota ESTIMA</t>
  </si>
  <si>
    <t>Toyota C-HR</t>
  </si>
  <si>
    <t>Toyota YARIS</t>
  </si>
  <si>
    <t>Honda FIT</t>
  </si>
  <si>
    <t>Suzuki CARRY</t>
  </si>
  <si>
    <t>Mercedes-Benz S-CLASS</t>
  </si>
  <si>
    <t>Toyota SIENTA</t>
  </si>
  <si>
    <t>Honda VEZEL</t>
  </si>
  <si>
    <t>Lexus RX450H</t>
  </si>
  <si>
    <t>Suzuki SWIFT</t>
  </si>
  <si>
    <t>Mitsubishi DELICA</t>
  </si>
  <si>
    <t>Nissan SERENA</t>
  </si>
  <si>
    <t>All other</t>
  </si>
  <si>
    <t>Various</t>
  </si>
  <si>
    <t>Specialist and Enthusiast Vehicle RAV entries, top 20 makes and models, by vehicle type, June 2026</t>
  </si>
  <si>
    <t>Table 23  Second Stage of Manufacture RAV entries, by vehicle type and month, June 2026</t>
  </si>
  <si>
    <t>Second Stage of Manufacture RAV entries, by vehicle type and month, June 2026</t>
  </si>
  <si>
    <t>Table 24  Second Stage of Manufacture RAV entries, top 10 makes and models, June 2026</t>
  </si>
  <si>
    <t>HLUX</t>
  </si>
  <si>
    <t>PRADO</t>
  </si>
  <si>
    <t>NR 4X2 NB2 TM LRTW</t>
  </si>
  <si>
    <t>F150</t>
  </si>
  <si>
    <t>SV63D MOTORHOME</t>
  </si>
  <si>
    <t>Second Stage of Manufacture RAV entries, top 10 makes and models, June 2026</t>
  </si>
  <si>
    <t>Table 25  Second Stage of Manufacture campervan RAV entries, by make (top 80 per cent) and month, June 2026</t>
  </si>
  <si>
    <t>Jayco</t>
  </si>
  <si>
    <t>Avida</t>
  </si>
  <si>
    <t>Avan</t>
  </si>
  <si>
    <t>Talvor</t>
  </si>
  <si>
    <t>Frontline</t>
  </si>
  <si>
    <t>Second Stage of Manufacture campervan RAV entries, by make (top 80 per cent) and month, June 2026</t>
  </si>
  <si>
    <t>Table 26  RAV entries of low ATM trailers (excluding caravans and camper trailers), top 20 makes, June 2026</t>
  </si>
  <si>
    <t>Stonegate Industries</t>
  </si>
  <si>
    <t>Victorian Trailers</t>
  </si>
  <si>
    <t>Telwater</t>
  </si>
  <si>
    <t>Century Trailers</t>
  </si>
  <si>
    <t>King Kong Trailers</t>
  </si>
  <si>
    <t>Bigman Trailer</t>
  </si>
  <si>
    <t>Cruiser Trailer And Chassis</t>
  </si>
  <si>
    <t>Coastmac Trailers</t>
  </si>
  <si>
    <t>Superior Trailers</t>
  </si>
  <si>
    <t>Zhenjiang - SWT Metal Products</t>
  </si>
  <si>
    <t>MW Manufacturing</t>
  </si>
  <si>
    <t>A1 Trailers</t>
  </si>
  <si>
    <t>Xtreme Trailers</t>
  </si>
  <si>
    <t>Dunbier</t>
  </si>
  <si>
    <t>Able Trailers</t>
  </si>
  <si>
    <t>BTH Products</t>
  </si>
  <si>
    <t>Modern Trailers</t>
  </si>
  <si>
    <t>Basic Trailers</t>
  </si>
  <si>
    <t>Nbt Trailers</t>
  </si>
  <si>
    <t>Titanium</t>
  </si>
  <si>
    <t>a. Low ATM trailer estimates are derived by removing caravans and camper trailers from all trailers with an ATM of 4,500kg or less.</t>
  </si>
  <si>
    <t>RAV entries of low ATM trailers (excluding caravans and camper trailers), top 20 makes, June 2026</t>
  </si>
  <si>
    <t>Table 27  RAV entries of low ATM trailers (excluding caravans and camper trailers), by tare weight, June 2026</t>
  </si>
  <si>
    <t>Tare weight</t>
  </si>
  <si>
    <t>&lt;= 500 kilograms</t>
  </si>
  <si>
    <t>&gt; 500 and &lt;= 750 kilograms</t>
  </si>
  <si>
    <t>&gt; 750 and &lt;= 1000 kilograms</t>
  </si>
  <si>
    <t>&gt; 1000 and &lt;= 1500 kilograms</t>
  </si>
  <si>
    <t>&gt; 1500 and &lt;= 2000 kilograms</t>
  </si>
  <si>
    <t>&gt; 2000 and &lt;= 2500 kilograms</t>
  </si>
  <si>
    <t>&gt; 2500 and &lt;= 3000 kilograms</t>
  </si>
  <si>
    <t>&gt; 3000 and &lt;= 3500 kilograms</t>
  </si>
  <si>
    <t>Other / Not stated</t>
  </si>
  <si>
    <t>RAV entries of low ATM trailers (excluding caravans and camper trailers), by tare weight, June 2026</t>
  </si>
  <si>
    <t>Table 28  RAV entries of high ATM trailers (excluding caravans and camper trailers), top 20 makes, June 2026</t>
  </si>
  <si>
    <t>Vawdrey</t>
  </si>
  <si>
    <t>Maxitrans</t>
  </si>
  <si>
    <t>Bruce Rock Engineering</t>
  </si>
  <si>
    <t>Road West Transport</t>
  </si>
  <si>
    <t>AAA Trailers</t>
  </si>
  <si>
    <t>Howard Porter</t>
  </si>
  <si>
    <t>Cimcau</t>
  </si>
  <si>
    <t>Jamieson</t>
  </si>
  <si>
    <t>Krueger</t>
  </si>
  <si>
    <t>FWR Trailers</t>
  </si>
  <si>
    <t>Lionel Moore</t>
  </si>
  <si>
    <t>Akaal</t>
  </si>
  <si>
    <t>Hercules</t>
  </si>
  <si>
    <t>Barker Trailers</t>
  </si>
  <si>
    <t>Bulk Transport Equipment</t>
  </si>
  <si>
    <t>Robuk Engineering</t>
  </si>
  <si>
    <t>Tip Trailers R Us</t>
  </si>
  <si>
    <t>Bullet</t>
  </si>
  <si>
    <t>Freightmore Transport</t>
  </si>
  <si>
    <t>Stonestar</t>
  </si>
  <si>
    <t>a. High ATM trailer estimates are derived by removing caravans and camper trailers from all trailers with an ATM over 4.5 tonnes.</t>
  </si>
  <si>
    <t>RAV entries of high ATM trailers (excluding caravans and camper trailers), top 20 makes, June 2026</t>
  </si>
  <si>
    <t>Table 29  RAV entries of high ATM trailers (excluding caravans and camper trailers), by aggregate trailer mass, June 2026</t>
  </si>
  <si>
    <t>Gross trailer mass</t>
  </si>
  <si>
    <t>&gt; 4.5 and &lt;= 7.5 tonnes</t>
  </si>
  <si>
    <t>&gt; 7.5 and &lt;= 10.0 tonnes</t>
  </si>
  <si>
    <t>&gt; 10.0 and &lt;= 15.0 tonnes</t>
  </si>
  <si>
    <t>&gt; 15.0 and &lt;= 20.0 tonnes</t>
  </si>
  <si>
    <t>&gt; 20.0 and &lt;= 25.0 tonnes</t>
  </si>
  <si>
    <t>&gt; 25.0 and &lt;= 30.0 tonnes</t>
  </si>
  <si>
    <t>&gt; 30.0 and &lt;= 35.0 tonnes</t>
  </si>
  <si>
    <t>&gt; 35.0 and &lt;= 40.0 tonnes</t>
  </si>
  <si>
    <t>&gt; 40.0 and &lt;= 45.0 tonnes</t>
  </si>
  <si>
    <t>&gt; 45.0 and &lt;= 50.0 tonnes</t>
  </si>
  <si>
    <t>&gt; 50.0 and &lt;= 55.0 tonnes</t>
  </si>
  <si>
    <t>&gt; 55.0 and &lt;= 60.0 tonnes</t>
  </si>
  <si>
    <t>&gt; 60.0 tonnes</t>
  </si>
  <si>
    <t>RAV entries of high ATM trailers (excluding caravans and camper trailers), by aggregate trailer mass, June 2026</t>
  </si>
  <si>
    <t>Table 30  RAV entries of caravans and camper trailers by make and month (top 80 per cent over last 12 months), June 2026</t>
  </si>
  <si>
    <t>Regent RV</t>
  </si>
  <si>
    <t>Ezytrail</t>
  </si>
  <si>
    <t>Market Direct Campers</t>
  </si>
  <si>
    <t>Crusader Caravans</t>
  </si>
  <si>
    <t>Dreamhaven Caravans</t>
  </si>
  <si>
    <t>Stoney Creek Campers</t>
  </si>
  <si>
    <t>Austrack Campers</t>
  </si>
  <si>
    <t>Leader</t>
  </si>
  <si>
    <t>Design RV</t>
  </si>
  <si>
    <t>New Age Caravans</t>
  </si>
  <si>
    <t>Supreme Caravans</t>
  </si>
  <si>
    <t>Fantasy Caravans</t>
  </si>
  <si>
    <t>Essential Caravans</t>
  </si>
  <si>
    <t>Mars Campers</t>
  </si>
  <si>
    <t>Franklin Caravans</t>
  </si>
  <si>
    <t>Nomadic Off-Road Campers</t>
  </si>
  <si>
    <t>Jawa Off-Road Campers</t>
  </si>
  <si>
    <t>SUV Sahara</t>
  </si>
  <si>
    <t>Viscount Caravans</t>
  </si>
  <si>
    <t>Titanium Caravans</t>
  </si>
  <si>
    <t>Atlas Caravans</t>
  </si>
  <si>
    <t>Vivid Caravans</t>
  </si>
  <si>
    <t>Union RV</t>
  </si>
  <si>
    <t>Olympic Caravans</t>
  </si>
  <si>
    <t>Hilltop Caravans</t>
  </si>
  <si>
    <t>Sunland RV</t>
  </si>
  <si>
    <t>On The Move Caravans</t>
  </si>
  <si>
    <t>Marlin Campers</t>
  </si>
  <si>
    <t>JB Caravans</t>
  </si>
  <si>
    <t>32</t>
  </si>
  <si>
    <t>Opus Campers</t>
  </si>
  <si>
    <t>33</t>
  </si>
  <si>
    <t>Vacationer Caravans</t>
  </si>
  <si>
    <t>34</t>
  </si>
  <si>
    <t>Radiant Caravans</t>
  </si>
  <si>
    <t>35</t>
  </si>
  <si>
    <t>Lotus Caravans</t>
  </si>
  <si>
    <t>36</t>
  </si>
  <si>
    <t>Maverick Campers</t>
  </si>
  <si>
    <t>37</t>
  </si>
  <si>
    <t>Millard Caravans</t>
  </si>
  <si>
    <t>38</t>
  </si>
  <si>
    <t>NM RV Caravans</t>
  </si>
  <si>
    <t>39</t>
  </si>
  <si>
    <t>Austar Toyhauler</t>
  </si>
  <si>
    <t>Goldfields Campers</t>
  </si>
  <si>
    <t>41</t>
  </si>
  <si>
    <t>Cub Campers</t>
  </si>
  <si>
    <t>42</t>
  </si>
  <si>
    <t>SUV Guardian</t>
  </si>
  <si>
    <t>43</t>
  </si>
  <si>
    <t>Arctic Campers</t>
  </si>
  <si>
    <t>44</t>
  </si>
  <si>
    <t>Expanda Van Homes</t>
  </si>
  <si>
    <t>45</t>
  </si>
  <si>
    <t>Urban Caravans</t>
  </si>
  <si>
    <t>46</t>
  </si>
  <si>
    <t>Lifestyle Campers</t>
  </si>
  <si>
    <t>47</t>
  </si>
  <si>
    <t>Lux RV</t>
  </si>
  <si>
    <t>48</t>
  </si>
  <si>
    <t>Goldstar RV</t>
  </si>
  <si>
    <t>49</t>
  </si>
  <si>
    <t>Network RV</t>
  </si>
  <si>
    <t>Zone RV</t>
  </si>
  <si>
    <t>51</t>
  </si>
  <si>
    <t>a. Caravan and camper trailer RAV entry estimates are derived from trailer make and model information supplied to the RAV, and may not fully enumerate all caravans and camper trailer RAV entries.</t>
  </si>
  <si>
    <t>RAV entries of caravans and camper trailers by make and month (top 80 per cent over last 12 months), June 2026</t>
  </si>
  <si>
    <t>Table 31  RAV entries of caravans and camper trailers, by tare weight, June 2026</t>
  </si>
  <si>
    <t>&gt; 500 and &lt;= 1000 kilograms</t>
  </si>
  <si>
    <t>&gt; 3500 and &lt;= 5000 kilograms</t>
  </si>
  <si>
    <t>&gt; 5000 kilograms</t>
  </si>
  <si>
    <t>RAV entries of caravans and camper trailers, by tare weight, June 2026</t>
  </si>
  <si>
    <t>Table 32  Vehicle recall notices issued, by month of issue, June 2024 to June 2026</t>
  </si>
  <si>
    <t>Recall notice vehicle category</t>
  </si>
  <si>
    <t>Trucks and buses</t>
  </si>
  <si>
    <t>Caravans and motorhomes</t>
  </si>
  <si>
    <t>Trailers</t>
  </si>
  <si>
    <t>Sources: ROVER and BITRE estimates.</t>
  </si>
  <si>
    <t>Vehicle recall notices issued, by month of issue, June 2024 to June 2026</t>
  </si>
  <si>
    <t>Table 33  Vehicle recalls, total vehicles affected, by month of issue, June 2024 to June 2026</t>
  </si>
  <si>
    <t>Vehicle recalls, total vehicles affected, by month of issue, June 2024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</si>
</sst>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8"/>
      <name val="Arial"/>
    </font>
    <font>
      <sz val="10"/>
      <color rgb="FF000000"/>
      <name val="Calibri"/>
      <family val="2"/>
      <scheme val="minor"/>
    </font>
    <font>
      <sz val="28"/>
      <color theme="1"/>
      <name val="Calibri"/>
      <family val="2"/>
      <scheme val="minor"/>
    </font>
    <font>
      <sz val="12"/>
      <color rgb="FFFFFFFF"/>
      <name val="Calibri"/>
      <family val="2"/>
      <scheme val="minor"/>
    </font>
    <font>
      <b/>
      <sz val="22"/>
      <color theme="0"/>
      <name val="Calibri"/>
      <family val="2"/>
      <scheme val="minor"/>
    </font>
    <font>
      <sz val="9"/>
      <color theme="0"/>
      <name val="Calibri"/>
      <family val="2"/>
    </font>
    <font>
      <b/>
      <sz val="12"/>
      <color rgb="FFFFFFFF"/>
      <name val="Calibri"/>
    </font>
    <font>
      <u/>
      <sz val="8"/>
      <color theme="10"/>
      <name val="Arial"/>
    </font>
    <font>
      <sz val="8"/>
      <color rgb="FF0000FF"/>
      <name val="Calibri"/>
    </font>
    <font>
      <sz val="9"/>
      <color rgb="FF000000"/>
      <name val="Calibri"/>
    </font>
    <font>
      <u/>
      <sz val="9"/>
      <color theme="10"/>
      <name val="Calibri"/>
    </font>
    <font>
      <b/>
      <sz val="8"/>
      <color rgb="FF000000"/>
      <name val="Arial"/>
      <family val="2"/>
    </font>
    <font>
      <b/>
      <sz val="8"/>
      <color rgb="FF0065A4"/>
      <name val="Arial"/>
      <family val="2"/>
    </font>
    <font>
      <b/>
      <sz val="8"/>
      <color rgb="FF0065A4"/>
      <name val="Arial"/>
    </font>
    <font>
      <b/>
      <sz val="8"/>
      <color rgb="FF000000"/>
      <name val="Arial"/>
    </font>
    <font>
      <sz val="8"/>
      <color rgb="FF000000"/>
      <name val="Arial"/>
    </font>
    <font>
      <sz val="8"/>
      <color rgb="FF000000"/>
      <name val="Calibri"/>
    </font>
    <font>
      <u/>
      <sz val="8"/>
      <color theme="10"/>
      <name val="Calibri"/>
    </font>
    <font>
      <u/>
      <sz val="10"/>
      <color indexed="12"/>
      <name val="Arial"/>
      <family val="2"/>
    </font>
    <font>
      <b/>
      <sz val="14"/>
      <color rgb="FF000000"/>
      <name val="Calibri"/>
      <family val="2"/>
      <scheme val="minor"/>
    </font>
    <font>
      <sz val="10"/>
      <color rgb="FF000000"/>
      <name val="Arial"/>
      <family val="2"/>
    </font>
    <font>
      <b/>
      <sz val="10"/>
      <color rgb="FF000000"/>
      <name val="Arial"/>
      <family val="2"/>
    </font>
    <font>
      <b/>
      <sz val="10"/>
      <color rgb="FF000000"/>
      <name val="Calibri"/>
      <family val="2"/>
      <scheme val="minor"/>
    </font>
    <font>
      <u/>
      <sz val="10"/>
      <color indexed="12"/>
      <name val="Calibri"/>
      <family val="2"/>
      <scheme val="minor"/>
    </font>
    <font>
      <i/>
      <sz val="10"/>
      <name val="Calibri"/>
      <family val="2"/>
      <scheme val="minor"/>
    </font>
    <font>
      <sz val="10"/>
      <name val="Calibri"/>
      <family val="2"/>
      <scheme val="minor"/>
    </font>
    <font>
      <sz val="1"/>
      <name val="Calibri"/>
      <family val="2"/>
      <scheme val="minor"/>
    </font>
    <font>
      <i/>
      <sz val="9"/>
      <color theme="0"/>
      <name val="Calibri"/>
      <family val="2"/>
    </font>
  </fonts>
  <fills count="6">
    <fill>
      <patternFill patternType="none"/>
    </fill>
    <fill>
      <patternFill patternType="gray125"/>
    </fill>
    <fill>
      <patternFill patternType="solid">
        <fgColor indexed="9"/>
        <bgColor indexed="64"/>
      </patternFill>
    </fill>
    <fill>
      <patternFill patternType="solid">
        <fgColor rgb="FF0065A4"/>
        <bgColor indexed="64"/>
      </patternFill>
    </fill>
    <fill>
      <patternFill patternType="solid">
        <fgColor rgb="FF0065A4"/>
      </patternFill>
    </fill>
    <fill>
      <patternFill patternType="solid">
        <fgColor rgb="FF0065A9"/>
        <bgColor indexed="64"/>
      </patternFill>
    </fill>
  </fills>
  <borders count="2">
    <border>
      <left/>
      <right/>
      <top/>
      <bottom/>
      <diagonal/>
    </border>
    <border>
      <left/>
      <right/>
      <top/>
      <bottom style="thin">
        <color rgb="FF000000"/>
      </bottom>
      <diagonal/>
    </border>
  </borders>
  <cellStyleXfs count="1">
    <xf numFmtId="0" fontId="0" fillId="0" borderId="0"/>
  </cellStyleXfs>
  <cellXfs count="41">
    <xf numFmtId="0" fontId="0" fillId="0" borderId="0" xfId="0"/>
    <xf numFmtId="0" fontId="1" fillId="2" borderId="0" xfId="0" applyFont="1" applyFill="1" applyAlignment="1">
      <alignment vertical="center"/>
    </xf>
    <xf numFmtId="0" fontId="2" fillId="3" borderId="0" xfId="0" applyFont="1" applyFill="1" applyAlignment="1">
      <alignment horizontal="center" vertical="center"/>
    </xf>
    <xf numFmtId="0" fontId="3" fillId="3" borderId="0" xfId="0" applyFont="1" applyFill="1"/>
    <xf numFmtId="0" fontId="4" fillId="3" borderId="0" xfId="0" applyFont="1" applyFill="1" applyAlignment="1">
      <alignment vertical="center"/>
    </xf>
    <xf numFmtId="0" fontId="2" fillId="0" borderId="0" xfId="0" applyFont="1"/>
    <xf numFmtId="0" fontId="7" fillId="0" borderId="0" xfId="0" applyFont="1"/>
    <xf numFmtId="0" fontId="8" fillId="0" borderId="0" xfId="0" applyFont="1"/>
    <xf numFmtId="0" fontId="9" fillId="0" borderId="0" xfId="0" applyFont="1" applyAlignment="1">
      <alignment horizontal="left" vertical="top"/>
    </xf>
    <xf numFmtId="0" fontId="10" fillId="0" borderId="0" xfId="0" applyFont="1" applyAlignment="1">
      <alignment horizontal="left" vertical="top"/>
    </xf>
    <xf numFmtId="0" fontId="3" fillId="5" borderId="0" xfId="0" applyFont="1" applyFill="1"/>
    <xf numFmtId="0" fontId="2" fillId="5" borderId="0" xfId="0" applyFont="1" applyFill="1" applyAlignment="1">
      <alignment horizontal="center" vertical="center"/>
    </xf>
    <xf numFmtId="0" fontId="11" fillId="0" borderId="0" xfId="0" applyFont="1"/>
    <xf numFmtId="0" fontId="4" fillId="5" borderId="0" xfId="0" applyFont="1" applyFill="1" applyAlignment="1">
      <alignment vertical="center"/>
    </xf>
    <xf numFmtId="0" fontId="12" fillId="0" borderId="0" xfId="0" applyFont="1"/>
    <xf numFmtId="0" fontId="2" fillId="0" borderId="0" xfId="0" applyFont="1" applyAlignment="1">
      <alignment horizontal="center" vertical="center"/>
    </xf>
    <xf numFmtId="0" fontId="2" fillId="5" borderId="0" xfId="0" applyFont="1" applyFill="1"/>
    <xf numFmtId="0" fontId="13" fillId="0" borderId="0" xfId="0" applyFont="1" applyAlignment="1">
      <alignment horizontal="left" wrapText="1"/>
    </xf>
    <xf numFmtId="0" fontId="15" fillId="0" borderId="1" xfId="0" applyFont="1" applyBorder="1"/>
    <xf numFmtId="3" fontId="15" fillId="0" borderId="0" xfId="0" applyNumberFormat="1" applyFont="1"/>
    <xf numFmtId="0" fontId="14" fillId="0" borderId="0" xfId="0" applyFont="1" applyAlignment="1">
      <alignment horizontal="right" wrapText="1"/>
    </xf>
    <xf numFmtId="3" fontId="15" fillId="0" borderId="1" xfId="0" applyNumberFormat="1" applyFont="1" applyBorder="1"/>
    <xf numFmtId="0" fontId="16" fillId="0" borderId="0" xfId="0" applyFont="1" applyAlignment="1">
      <alignment horizontal="left" vertical="top"/>
    </xf>
    <xf numFmtId="0" fontId="17" fillId="0" borderId="0" xfId="0" applyFont="1" applyAlignment="1">
      <alignment horizontal="left" vertical="top"/>
    </xf>
    <xf numFmtId="0" fontId="18" fillId="0" borderId="0" xfId="0" applyFont="1"/>
    <xf numFmtId="0" fontId="19" fillId="0" borderId="0" xfId="0" applyFont="1"/>
    <xf numFmtId="0" fontId="20" fillId="0" borderId="0" xfId="0" applyFont="1" applyAlignment="1">
      <alignment horizontal="left" vertical="top" wrapText="1"/>
    </xf>
    <xf numFmtId="0" fontId="21" fillId="0" borderId="0" xfId="0" applyFont="1"/>
    <xf numFmtId="0" fontId="22" fillId="0" borderId="0" xfId="0" applyFont="1"/>
    <xf numFmtId="0" fontId="1" fillId="0" borderId="0" xfId="0" applyFont="1"/>
    <xf numFmtId="0" fontId="23" fillId="0" borderId="0" xfId="0" applyFont="1"/>
    <xf numFmtId="0" fontId="2" fillId="3" borderId="0" xfId="0" applyFont="1" applyFill="1" applyAlignment="1">
      <alignment horizontal="center" vertical="center"/>
    </xf>
    <xf numFmtId="0" fontId="5" fillId="3" borderId="0" xfId="0" applyFont="1" applyFill="1" applyAlignment="1">
      <alignment horizontal="left" vertical="justify" wrapText="1"/>
    </xf>
    <xf numFmtId="0" fontId="6" fillId="4" borderId="0" xfId="0" applyFont="1" applyFill="1" applyAlignment="1">
      <alignment horizontal="left" vertical="center" wrapText="1"/>
    </xf>
    <xf numFmtId="0" fontId="0" fillId="0" borderId="0" xfId="0"/>
    <xf numFmtId="0" fontId="9" fillId="0" borderId="0" xfId="0" applyFont="1" applyAlignment="1">
      <alignment horizontal="left" vertical="top" wrapText="1"/>
    </xf>
    <xf numFmtId="0" fontId="2" fillId="5" borderId="0" xfId="0" applyFont="1" applyFill="1" applyAlignment="1">
      <alignment horizontal="center" vertical="center"/>
    </xf>
    <xf numFmtId="0" fontId="14" fillId="0" borderId="1" xfId="0" applyFont="1" applyBorder="1" applyAlignment="1">
      <alignment horizontal="center"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105292</xdr:rowOff>
    </xdr:from>
    <xdr:to>
      <xdr:col>15</xdr:col>
      <xdr:colOff>361950</xdr:colOff>
      <xdr:row>1</xdr:row>
      <xdr:rowOff>206474</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206375" y="105292"/>
          <a:ext cx="8886825" cy="1002882"/>
          <a:chOff x="209550" y="105292"/>
          <a:chExt cx="8963025" cy="1006057"/>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2765"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9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A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B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C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D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E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F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0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1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1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2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2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3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3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4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4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5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5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6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6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7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7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8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8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9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9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A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A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B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B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C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C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D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D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E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E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1F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1F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20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20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21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21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10</xdr:col>
      <xdr:colOff>123825</xdr:colOff>
      <xdr:row>1</xdr:row>
      <xdr:rowOff>206474</xdr:rowOff>
    </xdr:to>
    <xdr:grpSp>
      <xdr:nvGrpSpPr>
        <xdr:cNvPr id="5" name="Group 4">
          <a:extLst>
            <a:ext uri="{FF2B5EF4-FFF2-40B4-BE49-F238E27FC236}">
              <a16:creationId xmlns:a16="http://schemas.microsoft.com/office/drawing/2014/main" id="{00000000-0008-0000-2200-000005000000}"/>
            </a:ext>
          </a:extLst>
        </xdr:cNvPr>
        <xdr:cNvGrpSpPr/>
      </xdr:nvGrpSpPr>
      <xdr:grpSpPr>
        <a:xfrm>
          <a:off x="85725" y="105292"/>
          <a:ext cx="8915400" cy="1002882"/>
          <a:chOff x="85725" y="105292"/>
          <a:chExt cx="8963025" cy="1006057"/>
        </a:xfrm>
      </xdr:grpSpPr>
      <xdr:pic>
        <xdr:nvPicPr>
          <xdr:cNvPr id="3" name="Picture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22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3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5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6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7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105292</xdr:rowOff>
    </xdr:from>
    <xdr:to>
      <xdr:col>11</xdr:col>
      <xdr:colOff>381000</xdr:colOff>
      <xdr:row>1</xdr:row>
      <xdr:rowOff>206474</xdr:rowOff>
    </xdr:to>
    <xdr:grpSp>
      <xdr:nvGrpSpPr>
        <xdr:cNvPr id="5" name="Group 4">
          <a:extLst>
            <a:ext uri="{FF2B5EF4-FFF2-40B4-BE49-F238E27FC236}">
              <a16:creationId xmlns:a16="http://schemas.microsoft.com/office/drawing/2014/main" id="{00000000-0008-0000-0800-000005000000}"/>
            </a:ext>
          </a:extLst>
        </xdr:cNvPr>
        <xdr:cNvGrpSpPr/>
      </xdr:nvGrpSpPr>
      <xdr:grpSpPr>
        <a:xfrm>
          <a:off x="85725" y="105292"/>
          <a:ext cx="8836025" cy="1002882"/>
          <a:chOff x="85725" y="105292"/>
          <a:chExt cx="8963025" cy="1006057"/>
        </a:xfrm>
      </xdr:grpSpPr>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105292"/>
            <a:ext cx="8963025" cy="74191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098940" y="895349"/>
            <a:ext cx="4578938" cy="216000"/>
          </a:xfrm>
          <a:prstGeom prst="rect">
            <a:avLst/>
          </a:prstGeom>
          <a:solidFill>
            <a:srgbClr val="0065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AU" sz="1200">
                <a:solidFill>
                  <a:schemeClr val="bg1"/>
                </a:solidFill>
              </a:rPr>
              <a:t>Bureau of Infrastructure and Transport Research Economics</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infrastructure.gov.au/copyrigh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infrastructure.gov.au/copyright"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infrastructure.gov.au/copyright"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infrastructure.gov.au/copyright"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infrastructure.gov.au/copyright"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infrastructure.gov.au/copyright"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https://www.infrastructure.gov.au/copyright"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s://www.infrastructure.gov.au/copyright"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infrastructure.gov.au/copyright"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infrastructure.gov.au/copyright"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hyperlink" Target="https://www.infrastructure.gov.au/copyrigh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infrastructure.gov.au/copyright"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hyperlink" Target="https://www.infrastructure.gov.au/copyright"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https://www.infrastructure.gov.au/copyright"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hyperlink" Target="https://www.infrastructure.gov.au/copyright"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hyperlink" Target="https://www.infrastructure.gov.au/copyright"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hyperlink" Target="https://www.infrastructure.gov.au/copyright"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hyperlink" Target="https://www.infrastructure.gov.au/copyright"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hyperlink" Target="https://www.infrastructure.gov.au/copyright"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s://www.infrastructure.gov.au/copyright"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hyperlink" Target="https://www.infrastructure.gov.au/copyright" TargetMode="Externa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hyperlink" Target="https://www.infrastructure.gov.au/copyrig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infrastructure.gov.au/copyright"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hyperlink" Target="https://www.infrastructure.gov.au/copyright" TargetMode="Externa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hyperlink" Target="https://www.infrastructure.gov.au/copyright"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hyperlink" Target="https://www.infrastructure.gov.au/copyright"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hyperlink" Target="https://www.infrastructure.gov.au/copyright"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hyperlink" Target="https://www.infrastructure.gov.au/copyright"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hyperlink" Target="https://www.infrastructure.gov.au/copyright" TargetMode="External"/><Relationship Id="rId1" Type="http://schemas.openxmlformats.org/officeDocument/2006/relationships/hyperlink" Target="https://www.bitre.gov.au/publications/2023/road-vehicle-entry-and-recall-statistic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infrastructure.gov.au/copyrig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infrastructure.gov.au/copyrigh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infrastructure.gov.au/copyright"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infrastructure.gov.au/copyright"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infrastructure.gov.au/copyright"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infrastructure.gov.au/copyrig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1"/>
  <sheetViews>
    <sheetView showGridLines="0" tabSelected="1" workbookViewId="0">
      <pane ySplit="7" topLeftCell="A8" activePane="bottomLeft" state="frozen"/>
      <selection pane="bottomLeft"/>
    </sheetView>
  </sheetViews>
  <sheetFormatPr defaultColWidth="11.5546875" defaultRowHeight="10" x14ac:dyDescent="0.2"/>
  <cols>
    <col min="1" max="1" width="2.109375" customWidth="1"/>
    <col min="2" max="2" width="23" customWidth="1"/>
    <col min="3" max="3" width="19.44140625" customWidth="1"/>
    <col min="4" max="4" width="6.77734375" customWidth="1"/>
    <col min="5" max="16" width="9.21875" customWidth="1"/>
  </cols>
  <sheetData>
    <row r="1" spans="1:16" ht="71.25" customHeight="1" x14ac:dyDescent="0.8">
      <c r="A1" s="5"/>
      <c r="B1" s="31"/>
      <c r="C1" s="31"/>
      <c r="D1" s="31"/>
      <c r="E1" s="31"/>
      <c r="F1" s="2"/>
      <c r="G1" s="4"/>
      <c r="H1" s="4"/>
      <c r="I1" s="4"/>
      <c r="J1" s="4"/>
      <c r="K1" s="4"/>
      <c r="L1" s="4"/>
      <c r="M1" s="4"/>
      <c r="N1" s="4"/>
      <c r="O1" s="4"/>
      <c r="P1" s="4"/>
    </row>
    <row r="2" spans="1:16" ht="18" customHeight="1" x14ac:dyDescent="0.8">
      <c r="A2" s="5"/>
      <c r="B2" s="3"/>
      <c r="C2" s="3"/>
      <c r="D2" s="2"/>
      <c r="E2" s="2"/>
      <c r="F2" s="2"/>
      <c r="G2" s="2"/>
      <c r="H2" s="2"/>
      <c r="I2" s="2"/>
      <c r="J2" s="2"/>
      <c r="K2" s="2"/>
      <c r="L2" s="2"/>
      <c r="M2" s="2"/>
      <c r="N2" s="2"/>
      <c r="O2" s="2"/>
      <c r="P2" s="2"/>
    </row>
    <row r="3" spans="1:16" ht="32.5" customHeight="1" x14ac:dyDescent="0.8">
      <c r="A3" s="5"/>
      <c r="B3" s="4" t="s">
        <v>3</v>
      </c>
      <c r="C3" s="4"/>
      <c r="D3" s="2"/>
      <c r="E3" s="2"/>
      <c r="F3" s="2"/>
      <c r="G3" s="2"/>
      <c r="H3" s="2"/>
      <c r="I3" s="2"/>
      <c r="J3" s="2"/>
      <c r="K3" s="2"/>
      <c r="L3" s="2"/>
      <c r="M3" s="2"/>
      <c r="N3" s="2"/>
      <c r="O3" s="4"/>
      <c r="P3" s="4"/>
    </row>
    <row r="5" spans="1:16" ht="12.75" customHeight="1" x14ac:dyDescent="0.25">
      <c r="A5" s="17"/>
      <c r="B5" s="1"/>
    </row>
    <row r="6" spans="1:16" ht="120" customHeight="1" x14ac:dyDescent="0.2">
      <c r="B6" s="32" t="s">
        <v>11</v>
      </c>
      <c r="C6" s="32"/>
      <c r="D6" s="32"/>
      <c r="E6" s="32"/>
      <c r="F6" s="32"/>
      <c r="G6" s="32"/>
      <c r="H6" s="32"/>
      <c r="I6" s="32"/>
      <c r="J6" s="32"/>
      <c r="K6" s="32"/>
      <c r="L6" s="32"/>
      <c r="M6" s="32"/>
      <c r="N6" s="32"/>
      <c r="O6" s="32"/>
      <c r="P6" s="32"/>
    </row>
    <row r="7" spans="1:16" ht="11.25" customHeight="1" x14ac:dyDescent="0.2"/>
    <row r="8" spans="1:16" ht="15.75" customHeight="1" x14ac:dyDescent="0.2">
      <c r="B8" s="33" t="s">
        <v>13</v>
      </c>
      <c r="C8" s="34"/>
      <c r="D8" s="34"/>
      <c r="E8" s="34"/>
      <c r="F8" s="34"/>
      <c r="G8" s="34"/>
      <c r="H8" s="34"/>
      <c r="I8" s="34"/>
      <c r="J8" s="34"/>
      <c r="K8" s="34"/>
      <c r="L8" s="34"/>
      <c r="M8" s="34"/>
      <c r="N8" s="34"/>
      <c r="O8" s="34"/>
      <c r="P8" s="34"/>
    </row>
    <row r="9" spans="1:16" ht="7" customHeight="1" x14ac:dyDescent="0.2"/>
    <row r="10" spans="1:16" ht="11.25" customHeight="1" x14ac:dyDescent="0.2">
      <c r="B10" s="23" t="str">
        <f>HYPERLINK("#'Table 1'!A9", "Table 1")</f>
        <v>Table 1</v>
      </c>
      <c r="C10" s="22" t="s">
        <v>60</v>
      </c>
      <c r="D10" s="22"/>
      <c r="E10" s="22"/>
      <c r="F10" s="22"/>
      <c r="G10" s="22"/>
      <c r="H10" s="22"/>
      <c r="I10" s="22"/>
      <c r="J10" s="22"/>
      <c r="K10" s="22"/>
      <c r="L10" s="22"/>
      <c r="M10" s="22"/>
      <c r="N10" s="22"/>
      <c r="O10" s="22"/>
      <c r="P10" s="22"/>
    </row>
    <row r="11" spans="1:16" ht="11.25" customHeight="1" x14ac:dyDescent="0.2">
      <c r="B11" s="23" t="str">
        <f>HYPERLINK("#'Table 2'!A9", "Table 2")</f>
        <v>Table 2</v>
      </c>
      <c r="C11" s="22" t="s">
        <v>66</v>
      </c>
      <c r="D11" s="22"/>
      <c r="E11" s="22"/>
      <c r="F11" s="22"/>
      <c r="G11" s="22"/>
      <c r="H11" s="22"/>
      <c r="I11" s="22"/>
      <c r="J11" s="22"/>
      <c r="K11" s="22"/>
      <c r="L11" s="22"/>
      <c r="M11" s="22"/>
      <c r="N11" s="22"/>
      <c r="O11" s="22"/>
      <c r="P11" s="22"/>
    </row>
    <row r="12" spans="1:16" ht="11.25" customHeight="1" x14ac:dyDescent="0.2">
      <c r="B12" s="23" t="str">
        <f>HYPERLINK("#'Table 3'!A9", "Table 3")</f>
        <v>Table 3</v>
      </c>
      <c r="C12" s="22" t="s">
        <v>78</v>
      </c>
      <c r="D12" s="22"/>
      <c r="E12" s="22"/>
      <c r="F12" s="22"/>
      <c r="G12" s="22"/>
      <c r="H12" s="22"/>
      <c r="I12" s="22"/>
      <c r="J12" s="22"/>
      <c r="K12" s="22"/>
      <c r="L12" s="22"/>
      <c r="M12" s="22"/>
      <c r="N12" s="22"/>
      <c r="O12" s="22"/>
      <c r="P12" s="22"/>
    </row>
    <row r="13" spans="1:16" ht="11.25" customHeight="1" x14ac:dyDescent="0.2">
      <c r="B13" s="23" t="str">
        <f>HYPERLINK("#'Table 4'!A9", "Table 4")</f>
        <v>Table 4</v>
      </c>
      <c r="C13" s="22" t="s">
        <v>86</v>
      </c>
      <c r="D13" s="22"/>
      <c r="E13" s="22"/>
      <c r="F13" s="22"/>
      <c r="G13" s="22"/>
      <c r="H13" s="22"/>
      <c r="I13" s="22"/>
      <c r="J13" s="22"/>
      <c r="K13" s="22"/>
      <c r="L13" s="22"/>
      <c r="M13" s="22"/>
      <c r="N13" s="22"/>
      <c r="O13" s="22"/>
      <c r="P13" s="22"/>
    </row>
    <row r="14" spans="1:16" ht="11.25" customHeight="1" x14ac:dyDescent="0.2">
      <c r="B14" s="23" t="str">
        <f>HYPERLINK("#'Table 5'!A9", "Table 5")</f>
        <v>Table 5</v>
      </c>
      <c r="C14" s="22" t="s">
        <v>94</v>
      </c>
      <c r="D14" s="22"/>
      <c r="E14" s="22"/>
      <c r="F14" s="22"/>
      <c r="G14" s="22"/>
      <c r="H14" s="22"/>
      <c r="I14" s="22"/>
      <c r="J14" s="22"/>
      <c r="K14" s="22"/>
      <c r="L14" s="22"/>
      <c r="M14" s="22"/>
      <c r="N14" s="22"/>
      <c r="O14" s="22"/>
      <c r="P14" s="22"/>
    </row>
    <row r="15" spans="1:16" ht="11.25" customHeight="1" x14ac:dyDescent="0.2">
      <c r="B15" s="23" t="str">
        <f>HYPERLINK("#'Table 6'!A9", "Table 6")</f>
        <v>Table 6</v>
      </c>
      <c r="C15" s="22" t="s">
        <v>163</v>
      </c>
      <c r="D15" s="22"/>
      <c r="E15" s="22"/>
      <c r="F15" s="22"/>
      <c r="G15" s="22"/>
      <c r="H15" s="22"/>
      <c r="I15" s="22"/>
      <c r="J15" s="22"/>
      <c r="K15" s="22"/>
      <c r="L15" s="22"/>
      <c r="M15" s="22"/>
      <c r="N15" s="22"/>
      <c r="O15" s="22"/>
      <c r="P15" s="22"/>
    </row>
    <row r="16" spans="1:16" ht="11.25" customHeight="1" x14ac:dyDescent="0.2">
      <c r="B16" s="23" t="str">
        <f>HYPERLINK("#'Table 7'!A9", "Table 7")</f>
        <v>Table 7</v>
      </c>
      <c r="C16" s="22" t="s">
        <v>173</v>
      </c>
      <c r="D16" s="22"/>
      <c r="E16" s="22"/>
      <c r="F16" s="22"/>
      <c r="G16" s="22"/>
      <c r="H16" s="22"/>
      <c r="I16" s="22"/>
      <c r="J16" s="22"/>
      <c r="K16" s="22"/>
      <c r="L16" s="22"/>
      <c r="M16" s="22"/>
      <c r="N16" s="22"/>
      <c r="O16" s="22"/>
      <c r="P16" s="22"/>
    </row>
    <row r="17" spans="2:16" ht="11.25" customHeight="1" x14ac:dyDescent="0.2">
      <c r="B17" s="23" t="str">
        <f>HYPERLINK("#'Table 8'!A9", "Table 8")</f>
        <v>Table 8</v>
      </c>
      <c r="C17" s="22" t="s">
        <v>184</v>
      </c>
      <c r="D17" s="22"/>
      <c r="E17" s="22"/>
      <c r="F17" s="22"/>
      <c r="G17" s="22"/>
      <c r="H17" s="22"/>
      <c r="I17" s="22"/>
      <c r="J17" s="22"/>
      <c r="K17" s="22"/>
      <c r="L17" s="22"/>
      <c r="M17" s="22"/>
      <c r="N17" s="22"/>
      <c r="O17" s="22"/>
      <c r="P17" s="22"/>
    </row>
    <row r="18" spans="2:16" ht="11.25" customHeight="1" x14ac:dyDescent="0.2">
      <c r="B18" s="23" t="str">
        <f>HYPERLINK("#'Table 9'!A9", "Table 9")</f>
        <v>Table 9</v>
      </c>
      <c r="C18" s="22" t="s">
        <v>196</v>
      </c>
      <c r="D18" s="22"/>
      <c r="E18" s="22"/>
      <c r="F18" s="22"/>
      <c r="G18" s="22"/>
      <c r="H18" s="22"/>
      <c r="I18" s="22"/>
      <c r="J18" s="22"/>
      <c r="K18" s="22"/>
      <c r="L18" s="22"/>
      <c r="M18" s="22"/>
      <c r="N18" s="22"/>
      <c r="O18" s="22"/>
      <c r="P18" s="22"/>
    </row>
    <row r="19" spans="2:16" ht="11.25" customHeight="1" x14ac:dyDescent="0.2">
      <c r="B19" s="23" t="str">
        <f>HYPERLINK("#'Table 10'!A9", "Table 10")</f>
        <v>Table 10</v>
      </c>
      <c r="C19" s="22" t="s">
        <v>214</v>
      </c>
      <c r="D19" s="22"/>
      <c r="E19" s="22"/>
      <c r="F19" s="22"/>
      <c r="G19" s="22"/>
      <c r="H19" s="22"/>
      <c r="I19" s="22"/>
      <c r="J19" s="22"/>
      <c r="K19" s="22"/>
      <c r="L19" s="22"/>
      <c r="M19" s="22"/>
      <c r="N19" s="22"/>
      <c r="O19" s="22"/>
      <c r="P19" s="22"/>
    </row>
    <row r="20" spans="2:16" ht="11.25" customHeight="1" x14ac:dyDescent="0.2">
      <c r="B20" s="23" t="str">
        <f>HYPERLINK("#'Table 11'!A9", "Table 11")</f>
        <v>Table 11</v>
      </c>
      <c r="C20" s="22" t="s">
        <v>233</v>
      </c>
      <c r="D20" s="22"/>
      <c r="E20" s="22"/>
      <c r="F20" s="22"/>
      <c r="G20" s="22"/>
      <c r="H20" s="22"/>
      <c r="I20" s="22"/>
      <c r="J20" s="22"/>
      <c r="K20" s="22"/>
      <c r="L20" s="22"/>
      <c r="M20" s="22"/>
      <c r="N20" s="22"/>
      <c r="O20" s="22"/>
      <c r="P20" s="22"/>
    </row>
    <row r="21" spans="2:16" ht="11.25" customHeight="1" x14ac:dyDescent="0.2">
      <c r="B21" s="23" t="str">
        <f>HYPERLINK("#'Table 12'!A9", "Table 12")</f>
        <v>Table 12</v>
      </c>
      <c r="C21" s="22" t="s">
        <v>345</v>
      </c>
      <c r="D21" s="22"/>
      <c r="E21" s="22"/>
      <c r="F21" s="22"/>
      <c r="G21" s="22"/>
      <c r="H21" s="22"/>
      <c r="I21" s="22"/>
      <c r="J21" s="22"/>
      <c r="K21" s="22"/>
      <c r="L21" s="22"/>
      <c r="M21" s="22"/>
      <c r="N21" s="22"/>
      <c r="O21" s="22"/>
      <c r="P21" s="22"/>
    </row>
    <row r="22" spans="2:16" ht="11.25" customHeight="1" x14ac:dyDescent="0.2">
      <c r="B22" s="23" t="str">
        <f>HYPERLINK("#'Table 13'!A9", "Table 13")</f>
        <v>Table 13</v>
      </c>
      <c r="C22" s="22" t="s">
        <v>375</v>
      </c>
      <c r="D22" s="22"/>
      <c r="E22" s="22"/>
      <c r="F22" s="22"/>
      <c r="G22" s="22"/>
      <c r="H22" s="22"/>
      <c r="I22" s="22"/>
      <c r="J22" s="22"/>
      <c r="K22" s="22"/>
      <c r="L22" s="22"/>
      <c r="M22" s="22"/>
      <c r="N22" s="22"/>
      <c r="O22" s="22"/>
      <c r="P22" s="22"/>
    </row>
    <row r="23" spans="2:16" ht="11.25" customHeight="1" x14ac:dyDescent="0.2">
      <c r="B23" s="23" t="str">
        <f>HYPERLINK("#'Table 14'!A9", "Table 14")</f>
        <v>Table 14</v>
      </c>
      <c r="C23" s="22" t="s">
        <v>401</v>
      </c>
      <c r="D23" s="22"/>
      <c r="E23" s="22"/>
      <c r="F23" s="22"/>
      <c r="G23" s="22"/>
      <c r="H23" s="22"/>
      <c r="I23" s="22"/>
      <c r="J23" s="22"/>
      <c r="K23" s="22"/>
      <c r="L23" s="22"/>
      <c r="M23" s="22"/>
      <c r="N23" s="22"/>
      <c r="O23" s="22"/>
      <c r="P23" s="22"/>
    </row>
    <row r="24" spans="2:16" ht="11.25" customHeight="1" x14ac:dyDescent="0.2">
      <c r="B24" s="23" t="str">
        <f>HYPERLINK("#'Table 15'!A9", "Table 15")</f>
        <v>Table 15</v>
      </c>
      <c r="C24" s="22" t="s">
        <v>440</v>
      </c>
      <c r="D24" s="22"/>
      <c r="E24" s="22"/>
      <c r="F24" s="22"/>
      <c r="G24" s="22"/>
      <c r="H24" s="22"/>
      <c r="I24" s="22"/>
      <c r="J24" s="22"/>
      <c r="K24" s="22"/>
      <c r="L24" s="22"/>
      <c r="M24" s="22"/>
      <c r="N24" s="22"/>
      <c r="O24" s="22"/>
      <c r="P24" s="22"/>
    </row>
    <row r="25" spans="2:16" ht="11.25" customHeight="1" x14ac:dyDescent="0.2">
      <c r="B25" s="23" t="str">
        <f>HYPERLINK("#'Table 16'!A9", "Table 16")</f>
        <v>Table 16</v>
      </c>
      <c r="C25" s="22" t="s">
        <v>468</v>
      </c>
      <c r="D25" s="22"/>
      <c r="E25" s="22"/>
      <c r="F25" s="22"/>
      <c r="G25" s="22"/>
      <c r="H25" s="22"/>
      <c r="I25" s="22"/>
      <c r="J25" s="22"/>
      <c r="K25" s="22"/>
      <c r="L25" s="22"/>
      <c r="M25" s="22"/>
      <c r="N25" s="22"/>
      <c r="O25" s="22"/>
      <c r="P25" s="22"/>
    </row>
    <row r="26" spans="2:16" ht="11.25" customHeight="1" x14ac:dyDescent="0.2">
      <c r="B26" s="23" t="str">
        <f>HYPERLINK("#'Table 17'!A9", "Table 17")</f>
        <v>Table 17</v>
      </c>
      <c r="C26" s="22" t="s">
        <v>552</v>
      </c>
      <c r="D26" s="22"/>
      <c r="E26" s="22"/>
      <c r="F26" s="22"/>
      <c r="G26" s="22"/>
      <c r="H26" s="22"/>
      <c r="I26" s="22"/>
      <c r="J26" s="22"/>
      <c r="K26" s="22"/>
      <c r="L26" s="22"/>
      <c r="M26" s="22"/>
      <c r="N26" s="22"/>
      <c r="O26" s="22"/>
      <c r="P26" s="22"/>
    </row>
    <row r="27" spans="2:16" ht="11.25" customHeight="1" x14ac:dyDescent="0.2">
      <c r="B27" s="23" t="str">
        <f>HYPERLINK("#'Table 18'!A9", "Table 18")</f>
        <v>Table 18</v>
      </c>
      <c r="C27" s="22" t="s">
        <v>555</v>
      </c>
      <c r="D27" s="22"/>
      <c r="E27" s="22"/>
      <c r="F27" s="22"/>
      <c r="G27" s="22"/>
      <c r="H27" s="22"/>
      <c r="I27" s="22"/>
      <c r="J27" s="22"/>
      <c r="K27" s="22"/>
      <c r="L27" s="22"/>
      <c r="M27" s="22"/>
      <c r="N27" s="22"/>
      <c r="O27" s="22"/>
      <c r="P27" s="22"/>
    </row>
    <row r="28" spans="2:16" ht="11.25" customHeight="1" x14ac:dyDescent="0.2">
      <c r="B28" s="23" t="str">
        <f>HYPERLINK("#'Table 19'!A9", "Table 19")</f>
        <v>Table 19</v>
      </c>
      <c r="C28" s="22" t="s">
        <v>582</v>
      </c>
      <c r="D28" s="22"/>
      <c r="E28" s="22"/>
      <c r="F28" s="22"/>
      <c r="G28" s="22"/>
      <c r="H28" s="22"/>
      <c r="I28" s="22"/>
      <c r="J28" s="22"/>
      <c r="K28" s="22"/>
      <c r="L28" s="22"/>
      <c r="M28" s="22"/>
      <c r="N28" s="22"/>
      <c r="O28" s="22"/>
      <c r="P28" s="22"/>
    </row>
    <row r="29" spans="2:16" ht="11.25" customHeight="1" x14ac:dyDescent="0.2">
      <c r="B29" s="23" t="str">
        <f>HYPERLINK("#'Table 20'!A9", "Table 20")</f>
        <v>Table 20</v>
      </c>
      <c r="C29" s="22" t="s">
        <v>590</v>
      </c>
      <c r="D29" s="22"/>
      <c r="E29" s="22"/>
      <c r="F29" s="22"/>
      <c r="G29" s="22"/>
      <c r="H29" s="22"/>
      <c r="I29" s="22"/>
      <c r="J29" s="22"/>
      <c r="K29" s="22"/>
      <c r="L29" s="22"/>
      <c r="M29" s="22"/>
      <c r="N29" s="22"/>
      <c r="O29" s="22"/>
      <c r="P29" s="22"/>
    </row>
    <row r="30" spans="2:16" ht="11.25" customHeight="1" x14ac:dyDescent="0.2">
      <c r="B30" s="23" t="str">
        <f>HYPERLINK("#'Table 21'!A9", "Table 21")</f>
        <v>Table 21</v>
      </c>
      <c r="C30" s="22" t="s">
        <v>592</v>
      </c>
      <c r="D30" s="22"/>
      <c r="E30" s="22"/>
      <c r="F30" s="22"/>
      <c r="G30" s="22"/>
      <c r="H30" s="22"/>
      <c r="I30" s="22"/>
      <c r="J30" s="22"/>
      <c r="K30" s="22"/>
      <c r="L30" s="22"/>
      <c r="M30" s="22"/>
      <c r="N30" s="22"/>
      <c r="O30" s="22"/>
      <c r="P30" s="22"/>
    </row>
    <row r="31" spans="2:16" ht="11.25" customHeight="1" x14ac:dyDescent="0.2">
      <c r="B31" s="23" t="str">
        <f>HYPERLINK("#'Table 22'!A9", "Table 22")</f>
        <v>Table 22</v>
      </c>
      <c r="C31" s="22" t="s">
        <v>617</v>
      </c>
      <c r="D31" s="22"/>
      <c r="E31" s="22"/>
      <c r="F31" s="22"/>
      <c r="G31" s="22"/>
      <c r="H31" s="22"/>
      <c r="I31" s="22"/>
      <c r="J31" s="22"/>
      <c r="K31" s="22"/>
      <c r="L31" s="22"/>
      <c r="M31" s="22"/>
      <c r="N31" s="22"/>
      <c r="O31" s="22"/>
      <c r="P31" s="22"/>
    </row>
    <row r="32" spans="2:16" ht="11.25" customHeight="1" x14ac:dyDescent="0.2">
      <c r="B32" s="23" t="str">
        <f>HYPERLINK("#'Table 23'!A9", "Table 23")</f>
        <v>Table 23</v>
      </c>
      <c r="C32" s="22" t="s">
        <v>619</v>
      </c>
      <c r="D32" s="22"/>
      <c r="E32" s="22"/>
      <c r="F32" s="22"/>
      <c r="G32" s="22"/>
      <c r="H32" s="22"/>
      <c r="I32" s="22"/>
      <c r="J32" s="22"/>
      <c r="K32" s="22"/>
      <c r="L32" s="22"/>
      <c r="M32" s="22"/>
      <c r="N32" s="22"/>
      <c r="O32" s="22"/>
      <c r="P32" s="22"/>
    </row>
    <row r="33" spans="2:16" ht="11.25" customHeight="1" x14ac:dyDescent="0.2">
      <c r="B33" s="23" t="str">
        <f>HYPERLINK("#'Table 24'!A9", "Table 24")</f>
        <v>Table 24</v>
      </c>
      <c r="C33" s="22" t="s">
        <v>626</v>
      </c>
      <c r="D33" s="22"/>
      <c r="E33" s="22"/>
      <c r="F33" s="22"/>
      <c r="G33" s="22"/>
      <c r="H33" s="22"/>
      <c r="I33" s="22"/>
      <c r="J33" s="22"/>
      <c r="K33" s="22"/>
      <c r="L33" s="22"/>
      <c r="M33" s="22"/>
      <c r="N33" s="22"/>
      <c r="O33" s="22"/>
      <c r="P33" s="22"/>
    </row>
    <row r="34" spans="2:16" ht="11.25" customHeight="1" x14ac:dyDescent="0.2">
      <c r="B34" s="23" t="str">
        <f>HYPERLINK("#'Table 25'!A9", "Table 25")</f>
        <v>Table 25</v>
      </c>
      <c r="C34" s="22" t="s">
        <v>633</v>
      </c>
      <c r="D34" s="22"/>
      <c r="E34" s="22"/>
      <c r="F34" s="22"/>
      <c r="G34" s="22"/>
      <c r="H34" s="22"/>
      <c r="I34" s="22"/>
      <c r="J34" s="22"/>
      <c r="K34" s="22"/>
      <c r="L34" s="22"/>
      <c r="M34" s="22"/>
      <c r="N34" s="22"/>
      <c r="O34" s="22"/>
      <c r="P34" s="22"/>
    </row>
    <row r="35" spans="2:16" ht="11.25" customHeight="1" x14ac:dyDescent="0.2">
      <c r="B35" s="23" t="str">
        <f>HYPERLINK("#'Table 26'!A9", "Table 26")</f>
        <v>Table 26</v>
      </c>
      <c r="C35" s="22" t="s">
        <v>656</v>
      </c>
      <c r="D35" s="22"/>
      <c r="E35" s="22"/>
      <c r="F35" s="22"/>
      <c r="G35" s="22"/>
      <c r="H35" s="22"/>
      <c r="I35" s="22"/>
      <c r="J35" s="22"/>
      <c r="K35" s="22"/>
      <c r="L35" s="22"/>
      <c r="M35" s="22"/>
      <c r="N35" s="22"/>
      <c r="O35" s="22"/>
      <c r="P35" s="22"/>
    </row>
    <row r="36" spans="2:16" ht="11.25" customHeight="1" x14ac:dyDescent="0.2">
      <c r="B36" s="23" t="str">
        <f>HYPERLINK("#'Table 27'!A9", "Table 27")</f>
        <v>Table 27</v>
      </c>
      <c r="C36" s="22" t="s">
        <v>668</v>
      </c>
      <c r="D36" s="22"/>
      <c r="E36" s="22"/>
      <c r="F36" s="22"/>
      <c r="G36" s="22"/>
      <c r="H36" s="22"/>
      <c r="I36" s="22"/>
      <c r="J36" s="22"/>
      <c r="K36" s="22"/>
      <c r="L36" s="22"/>
      <c r="M36" s="22"/>
      <c r="N36" s="22"/>
      <c r="O36" s="22"/>
      <c r="P36" s="22"/>
    </row>
    <row r="37" spans="2:16" ht="11.25" customHeight="1" x14ac:dyDescent="0.2">
      <c r="B37" s="23" t="str">
        <f>HYPERLINK("#'Table 28'!A9", "Table 28")</f>
        <v>Table 28</v>
      </c>
      <c r="C37" s="22" t="s">
        <v>691</v>
      </c>
      <c r="D37" s="22"/>
      <c r="E37" s="22"/>
      <c r="F37" s="22"/>
      <c r="G37" s="22"/>
      <c r="H37" s="22"/>
      <c r="I37" s="22"/>
      <c r="J37" s="22"/>
      <c r="K37" s="22"/>
      <c r="L37" s="22"/>
      <c r="M37" s="22"/>
      <c r="N37" s="22"/>
      <c r="O37" s="22"/>
      <c r="P37" s="22"/>
    </row>
    <row r="38" spans="2:16" ht="11.25" customHeight="1" x14ac:dyDescent="0.2">
      <c r="B38" s="23" t="str">
        <f>HYPERLINK("#'Table 29'!A9", "Table 29")</f>
        <v>Table 29</v>
      </c>
      <c r="C38" s="22" t="s">
        <v>707</v>
      </c>
      <c r="D38" s="22"/>
      <c r="E38" s="22"/>
      <c r="F38" s="22"/>
      <c r="G38" s="22"/>
      <c r="H38" s="22"/>
      <c r="I38" s="22"/>
      <c r="J38" s="22"/>
      <c r="K38" s="22"/>
      <c r="L38" s="22"/>
      <c r="M38" s="22"/>
      <c r="N38" s="22"/>
      <c r="O38" s="22"/>
      <c r="P38" s="22"/>
    </row>
    <row r="39" spans="2:16" ht="11.25" customHeight="1" x14ac:dyDescent="0.2">
      <c r="B39" s="23" t="str">
        <f>HYPERLINK("#'Table 30'!A9", "Table 30")</f>
        <v>Table 30</v>
      </c>
      <c r="C39" s="22" t="s">
        <v>776</v>
      </c>
      <c r="D39" s="22"/>
      <c r="E39" s="22"/>
      <c r="F39" s="22"/>
      <c r="G39" s="22"/>
      <c r="H39" s="22"/>
      <c r="I39" s="22"/>
      <c r="J39" s="22"/>
      <c r="K39" s="22"/>
      <c r="L39" s="22"/>
      <c r="M39" s="22"/>
      <c r="N39" s="22"/>
      <c r="O39" s="22"/>
      <c r="P39" s="22"/>
    </row>
    <row r="40" spans="2:16" ht="11.25" customHeight="1" x14ac:dyDescent="0.2">
      <c r="B40" s="23" t="str">
        <f>HYPERLINK("#'Table 31'!A9", "Table 31")</f>
        <v>Table 31</v>
      </c>
      <c r="C40" s="22" t="s">
        <v>781</v>
      </c>
      <c r="D40" s="22"/>
      <c r="E40" s="22"/>
      <c r="F40" s="22"/>
      <c r="G40" s="22"/>
      <c r="H40" s="22"/>
      <c r="I40" s="22"/>
      <c r="J40" s="22"/>
      <c r="K40" s="22"/>
      <c r="L40" s="22"/>
      <c r="M40" s="22"/>
      <c r="N40" s="22"/>
      <c r="O40" s="22"/>
      <c r="P40" s="22"/>
    </row>
    <row r="41" spans="2:16" ht="11.25" customHeight="1" x14ac:dyDescent="0.2">
      <c r="B41" s="23" t="str">
        <f>HYPERLINK("#'Table 32'!A9", "Table 32")</f>
        <v>Table 32</v>
      </c>
      <c r="C41" s="22" t="s">
        <v>788</v>
      </c>
      <c r="D41" s="22"/>
      <c r="E41" s="22"/>
      <c r="F41" s="22"/>
      <c r="G41" s="22"/>
      <c r="H41" s="22"/>
      <c r="I41" s="22"/>
      <c r="J41" s="22"/>
      <c r="K41" s="22"/>
      <c r="L41" s="22"/>
      <c r="M41" s="22"/>
      <c r="N41" s="22"/>
      <c r="O41" s="22"/>
      <c r="P41" s="22"/>
    </row>
    <row r="42" spans="2:16" ht="11.25" customHeight="1" x14ac:dyDescent="0.2">
      <c r="B42" s="23" t="str">
        <f>HYPERLINK("#'Table 33'!A9", "Table 33")</f>
        <v>Table 33</v>
      </c>
      <c r="C42" s="22" t="s">
        <v>790</v>
      </c>
      <c r="D42" s="22"/>
      <c r="E42" s="22"/>
      <c r="F42" s="22"/>
      <c r="G42" s="22"/>
      <c r="H42" s="22"/>
      <c r="I42" s="22"/>
      <c r="J42" s="22"/>
      <c r="K42" s="22"/>
      <c r="L42" s="22"/>
      <c r="M42" s="22"/>
      <c r="N42" s="22"/>
      <c r="O42" s="22"/>
      <c r="P42" s="22"/>
    </row>
    <row r="44" spans="2:16" ht="10.5" x14ac:dyDescent="0.25">
      <c r="B44" s="7" t="str">
        <f>HYPERLINK("#'Explanatory Notes'!A5", "Explanatory Notes")</f>
        <v>Explanatory Notes</v>
      </c>
    </row>
    <row r="46" spans="2:16" ht="15.75" customHeight="1" x14ac:dyDescent="0.2">
      <c r="B46" s="33" t="s">
        <v>14</v>
      </c>
      <c r="C46" s="34"/>
      <c r="D46" s="34"/>
      <c r="E46" s="34"/>
      <c r="F46" s="34"/>
      <c r="G46" s="34"/>
      <c r="H46" s="34"/>
      <c r="I46" s="34"/>
      <c r="J46" s="34"/>
      <c r="K46" s="34"/>
      <c r="L46" s="34"/>
      <c r="M46" s="34"/>
      <c r="N46" s="34"/>
      <c r="O46" s="34"/>
      <c r="P46" s="34"/>
    </row>
    <row r="47" spans="2:16" ht="7" customHeight="1" x14ac:dyDescent="0.2"/>
    <row r="48" spans="2:16" ht="28.5" customHeight="1" x14ac:dyDescent="0.2">
      <c r="B48" s="35" t="s">
        <v>15</v>
      </c>
      <c r="C48" s="34"/>
      <c r="D48" s="34"/>
      <c r="E48" s="34"/>
      <c r="F48" s="34"/>
      <c r="G48" s="34"/>
      <c r="H48" s="34"/>
      <c r="I48" s="34"/>
      <c r="J48" s="34"/>
      <c r="K48" s="34"/>
      <c r="L48" s="34"/>
      <c r="M48" s="34"/>
      <c r="N48" s="34"/>
      <c r="O48" s="34"/>
      <c r="P48" s="34"/>
    </row>
    <row r="49" spans="2:16" ht="7" customHeight="1" x14ac:dyDescent="0.2"/>
    <row r="50" spans="2:16" ht="15.75" customHeight="1" x14ac:dyDescent="0.2">
      <c r="B50" s="33" t="s">
        <v>16</v>
      </c>
      <c r="C50" s="34"/>
      <c r="D50" s="34"/>
      <c r="E50" s="34"/>
      <c r="F50" s="34"/>
      <c r="G50" s="34"/>
      <c r="H50" s="34"/>
      <c r="I50" s="34"/>
      <c r="J50" s="34"/>
      <c r="K50" s="34"/>
      <c r="L50" s="34"/>
      <c r="M50" s="34"/>
      <c r="N50" s="34"/>
      <c r="O50" s="34"/>
      <c r="P50" s="34"/>
    </row>
    <row r="51" spans="2:16" ht="7" customHeight="1" x14ac:dyDescent="0.2">
      <c r="B51" s="8"/>
    </row>
    <row r="52" spans="2:16" ht="12" x14ac:dyDescent="0.2">
      <c r="B52" s="8" t="s">
        <v>17</v>
      </c>
    </row>
    <row r="53" spans="2:16" ht="7" customHeight="1" x14ac:dyDescent="0.2">
      <c r="B53" s="8"/>
    </row>
    <row r="54" spans="2:16" ht="12" x14ac:dyDescent="0.2">
      <c r="B54" s="8" t="s">
        <v>18</v>
      </c>
    </row>
    <row r="55" spans="2:16" ht="12" x14ac:dyDescent="0.2">
      <c r="B55" s="8" t="s">
        <v>19</v>
      </c>
    </row>
    <row r="56" spans="2:16" ht="12" x14ac:dyDescent="0.2">
      <c r="B56" s="8" t="s">
        <v>20</v>
      </c>
    </row>
    <row r="57" spans="2:16" ht="12" x14ac:dyDescent="0.2">
      <c r="B57" s="8" t="s">
        <v>21</v>
      </c>
    </row>
    <row r="58" spans="2:16" ht="12" x14ac:dyDescent="0.2">
      <c r="B58" s="8" t="s">
        <v>22</v>
      </c>
    </row>
    <row r="59" spans="2:16" ht="12" x14ac:dyDescent="0.2">
      <c r="B59" s="8"/>
    </row>
    <row r="60" spans="2:16" ht="12" x14ac:dyDescent="0.2">
      <c r="B60" s="9" t="s">
        <v>23</v>
      </c>
    </row>
    <row r="61" spans="2:16" ht="12" x14ac:dyDescent="0.2">
      <c r="B61" s="8"/>
    </row>
  </sheetData>
  <sheetProtection sheet="1"/>
  <mergeCells count="6">
    <mergeCell ref="B50:P50"/>
    <mergeCell ref="B1:E1"/>
    <mergeCell ref="B6:P6"/>
    <mergeCell ref="B8:P8"/>
    <mergeCell ref="B46:P46"/>
    <mergeCell ref="B48:P48"/>
  </mergeCells>
  <hyperlinks>
    <hyperlink ref="B60" r:id="rId1" xr:uid="{00000000-0004-0000-0000-000000000000}"/>
  </hyperlinks>
  <pageMargins left="0.7" right="0.7" top="0.75" bottom="0.75" header="0.3" footer="0.3"/>
  <pageSetup paperSize="9" orientation="portrait" horizontalDpi="300" verticalDpi="300"/>
  <headerFooter>
    <oddHeader>&amp;C&amp;"Aptos"&amp;14&amp;KFF0000 OFFICIAL&amp;1#_x000D_</oddHeader>
    <oddFooter>&amp;C_x000D_&amp;1#&amp;"Aptos"&amp;14&amp;KFF0000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9"/>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185</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156</v>
      </c>
      <c r="C11" s="19">
        <v>309</v>
      </c>
      <c r="D11" s="19">
        <v>208</v>
      </c>
      <c r="E11" s="19">
        <v>215</v>
      </c>
      <c r="F11" s="19">
        <v>1266</v>
      </c>
      <c r="G11" s="19">
        <v>2582</v>
      </c>
    </row>
    <row r="12" spans="1:16" x14ac:dyDescent="0.2">
      <c r="A12" s="19" t="s">
        <v>102</v>
      </c>
      <c r="B12" s="19" t="s">
        <v>186</v>
      </c>
      <c r="C12" s="19">
        <v>198</v>
      </c>
      <c r="D12" s="19">
        <v>99</v>
      </c>
      <c r="E12" s="19">
        <v>70</v>
      </c>
      <c r="F12" s="19">
        <v>657</v>
      </c>
      <c r="G12" s="19">
        <v>1137</v>
      </c>
    </row>
    <row r="13" spans="1:16" x14ac:dyDescent="0.2">
      <c r="A13" s="19" t="s">
        <v>104</v>
      </c>
      <c r="B13" s="19" t="s">
        <v>136</v>
      </c>
      <c r="C13" s="19">
        <v>193</v>
      </c>
      <c r="D13" s="19">
        <v>263</v>
      </c>
      <c r="E13" s="19">
        <v>175</v>
      </c>
      <c r="F13" s="19">
        <v>1581</v>
      </c>
      <c r="G13" s="19">
        <v>3064</v>
      </c>
    </row>
    <row r="14" spans="1:16" x14ac:dyDescent="0.2">
      <c r="A14" s="19" t="s">
        <v>106</v>
      </c>
      <c r="B14" s="19" t="s">
        <v>187</v>
      </c>
      <c r="C14" s="19">
        <v>178</v>
      </c>
      <c r="D14" s="19">
        <v>176</v>
      </c>
      <c r="E14" s="19">
        <v>282</v>
      </c>
      <c r="F14" s="19">
        <v>998</v>
      </c>
      <c r="G14" s="19">
        <v>2545</v>
      </c>
    </row>
    <row r="15" spans="1:16" x14ac:dyDescent="0.2">
      <c r="A15" s="19" t="s">
        <v>108</v>
      </c>
      <c r="B15" s="19" t="s">
        <v>188</v>
      </c>
      <c r="C15" s="19">
        <v>136</v>
      </c>
      <c r="D15" s="19">
        <v>132</v>
      </c>
      <c r="E15" s="19">
        <v>90</v>
      </c>
      <c r="F15" s="19">
        <v>662</v>
      </c>
      <c r="G15" s="19">
        <v>1222</v>
      </c>
    </row>
    <row r="16" spans="1:16" x14ac:dyDescent="0.2">
      <c r="A16" s="19" t="s">
        <v>110</v>
      </c>
      <c r="B16" s="19" t="s">
        <v>189</v>
      </c>
      <c r="C16" s="19">
        <v>116</v>
      </c>
      <c r="D16" s="19">
        <v>86</v>
      </c>
      <c r="E16" s="19">
        <v>27</v>
      </c>
      <c r="F16" s="19">
        <v>468</v>
      </c>
      <c r="G16" s="19">
        <v>928</v>
      </c>
    </row>
    <row r="17" spans="1:7" x14ac:dyDescent="0.2">
      <c r="A17" s="19" t="s">
        <v>112</v>
      </c>
      <c r="B17" s="19" t="s">
        <v>178</v>
      </c>
      <c r="C17" s="19">
        <v>100</v>
      </c>
      <c r="D17" s="19">
        <v>78</v>
      </c>
      <c r="E17" s="19">
        <v>66</v>
      </c>
      <c r="F17" s="19">
        <v>463</v>
      </c>
      <c r="G17" s="19">
        <v>893</v>
      </c>
    </row>
    <row r="18" spans="1:7" x14ac:dyDescent="0.2">
      <c r="A18" s="19" t="s">
        <v>114</v>
      </c>
      <c r="B18" s="19" t="s">
        <v>190</v>
      </c>
      <c r="C18" s="19">
        <v>70</v>
      </c>
      <c r="D18" s="19">
        <v>48</v>
      </c>
      <c r="E18" s="19">
        <v>107</v>
      </c>
      <c r="F18" s="19">
        <v>301</v>
      </c>
      <c r="G18" s="19">
        <v>802</v>
      </c>
    </row>
    <row r="19" spans="1:7" x14ac:dyDescent="0.2">
      <c r="A19" s="19" t="s">
        <v>116</v>
      </c>
      <c r="B19" s="19" t="s">
        <v>191</v>
      </c>
      <c r="C19" s="19">
        <v>50</v>
      </c>
      <c r="D19" s="19">
        <v>66</v>
      </c>
      <c r="E19" s="19">
        <v>57</v>
      </c>
      <c r="F19" s="19">
        <v>478</v>
      </c>
      <c r="G19" s="19">
        <v>760</v>
      </c>
    </row>
    <row r="20" spans="1:7" x14ac:dyDescent="0.2">
      <c r="A20" s="19" t="s">
        <v>118</v>
      </c>
      <c r="B20" s="19" t="s">
        <v>177</v>
      </c>
      <c r="C20" s="19">
        <v>49</v>
      </c>
      <c r="D20" s="19">
        <v>38</v>
      </c>
      <c r="E20" s="19">
        <v>48</v>
      </c>
      <c r="F20" s="19">
        <v>253</v>
      </c>
      <c r="G20" s="19">
        <v>421</v>
      </c>
    </row>
    <row r="21" spans="1:7" x14ac:dyDescent="0.2">
      <c r="A21" s="19" t="s">
        <v>120</v>
      </c>
      <c r="B21" s="19" t="s">
        <v>192</v>
      </c>
      <c r="C21" s="19">
        <v>48</v>
      </c>
      <c r="D21" s="19">
        <v>0</v>
      </c>
      <c r="E21" s="19">
        <v>0</v>
      </c>
      <c r="F21" s="19">
        <v>89</v>
      </c>
      <c r="G21" s="19">
        <v>97</v>
      </c>
    </row>
    <row r="22" spans="1:7" x14ac:dyDescent="0.2">
      <c r="A22" s="19" t="s">
        <v>122</v>
      </c>
      <c r="B22" s="19" t="s">
        <v>131</v>
      </c>
      <c r="C22" s="19">
        <v>42</v>
      </c>
      <c r="D22" s="19">
        <v>54</v>
      </c>
      <c r="E22" s="19">
        <v>61</v>
      </c>
      <c r="F22" s="19">
        <v>318</v>
      </c>
      <c r="G22" s="19">
        <v>540</v>
      </c>
    </row>
    <row r="23" spans="1:7" x14ac:dyDescent="0.2">
      <c r="A23" s="19" t="s">
        <v>124</v>
      </c>
      <c r="B23" s="19" t="s">
        <v>193</v>
      </c>
      <c r="C23" s="19">
        <v>27</v>
      </c>
      <c r="D23" s="19">
        <v>12</v>
      </c>
      <c r="E23" s="19">
        <v>10</v>
      </c>
      <c r="F23" s="19">
        <v>96</v>
      </c>
      <c r="G23" s="19">
        <v>258</v>
      </c>
    </row>
    <row r="24" spans="1:7" x14ac:dyDescent="0.2">
      <c r="A24" s="19" t="s">
        <v>126</v>
      </c>
      <c r="B24" s="19" t="s">
        <v>194</v>
      </c>
      <c r="C24" s="19">
        <v>21</v>
      </c>
      <c r="D24" s="19">
        <v>12</v>
      </c>
      <c r="E24" s="19">
        <v>8</v>
      </c>
      <c r="F24" s="19">
        <v>81</v>
      </c>
      <c r="G24" s="19">
        <v>132</v>
      </c>
    </row>
    <row r="25" spans="1:7" x14ac:dyDescent="0.2">
      <c r="A25" s="19" t="s">
        <v>128</v>
      </c>
      <c r="B25" s="19" t="s">
        <v>195</v>
      </c>
      <c r="C25" s="19">
        <v>21</v>
      </c>
      <c r="D25" s="19">
        <v>9</v>
      </c>
      <c r="E25" s="19">
        <v>7</v>
      </c>
      <c r="F25" s="19">
        <v>89</v>
      </c>
      <c r="G25" s="19">
        <v>210</v>
      </c>
    </row>
    <row r="26" spans="1:7" x14ac:dyDescent="0.2">
      <c r="A26" s="19" t="s">
        <v>130</v>
      </c>
      <c r="B26" s="19" t="s">
        <v>160</v>
      </c>
      <c r="C26" s="19">
        <v>29</v>
      </c>
      <c r="D26" s="19">
        <v>14</v>
      </c>
      <c r="E26" s="19">
        <v>27</v>
      </c>
      <c r="F26" s="19">
        <v>148</v>
      </c>
      <c r="G26" s="19">
        <v>332</v>
      </c>
    </row>
    <row r="27" spans="1:7" x14ac:dyDescent="0.2">
      <c r="A27" s="21" t="s">
        <v>30</v>
      </c>
      <c r="B27" s="21" t="s">
        <v>161</v>
      </c>
      <c r="C27" s="21">
        <v>1587</v>
      </c>
      <c r="D27" s="21">
        <v>1295</v>
      </c>
      <c r="E27" s="21">
        <v>1250</v>
      </c>
      <c r="F27" s="21">
        <v>7948</v>
      </c>
      <c r="G27" s="21">
        <v>15923</v>
      </c>
    </row>
    <row r="28" spans="1:7" x14ac:dyDescent="0.2">
      <c r="A28" s="38" t="s">
        <v>162</v>
      </c>
      <c r="B28" s="38"/>
      <c r="C28" s="38"/>
      <c r="D28" s="38"/>
      <c r="E28" s="38"/>
      <c r="F28" s="38"/>
      <c r="G28" s="38"/>
    </row>
    <row r="29" spans="1:7" x14ac:dyDescent="0.2">
      <c r="A29" s="38" t="s">
        <v>59</v>
      </c>
      <c r="B29" s="38"/>
      <c r="C29" s="38"/>
      <c r="D29" s="38"/>
      <c r="E29" s="38"/>
      <c r="F29" s="38"/>
      <c r="G29" s="38"/>
    </row>
  </sheetData>
  <sheetProtection sheet="1"/>
  <mergeCells count="3">
    <mergeCell ref="B1:E1"/>
    <mergeCell ref="A28:G28"/>
    <mergeCell ref="A29:G29"/>
  </mergeCells>
  <hyperlinks>
    <hyperlink ref="A7" r:id="rId1" xr:uid="{00000000-0004-0000-09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197</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198</v>
      </c>
      <c r="C11" s="19">
        <v>53</v>
      </c>
      <c r="D11" s="19">
        <v>63</v>
      </c>
      <c r="E11" s="19">
        <v>23</v>
      </c>
      <c r="F11" s="19">
        <v>352</v>
      </c>
      <c r="G11" s="19">
        <v>640</v>
      </c>
    </row>
    <row r="12" spans="1:16" x14ac:dyDescent="0.2">
      <c r="A12" s="19" t="s">
        <v>102</v>
      </c>
      <c r="B12" s="19" t="s">
        <v>199</v>
      </c>
      <c r="C12" s="19">
        <v>23</v>
      </c>
      <c r="D12" s="19">
        <v>3</v>
      </c>
      <c r="E12" s="19">
        <v>0</v>
      </c>
      <c r="F12" s="19">
        <v>43</v>
      </c>
      <c r="G12" s="19">
        <v>60</v>
      </c>
    </row>
    <row r="13" spans="1:16" x14ac:dyDescent="0.2">
      <c r="A13" s="19" t="s">
        <v>104</v>
      </c>
      <c r="B13" s="19" t="s">
        <v>178</v>
      </c>
      <c r="C13" s="19">
        <v>22</v>
      </c>
      <c r="D13" s="19">
        <v>29</v>
      </c>
      <c r="E13" s="19">
        <v>28</v>
      </c>
      <c r="F13" s="19">
        <v>132</v>
      </c>
      <c r="G13" s="19">
        <v>253</v>
      </c>
    </row>
    <row r="14" spans="1:16" x14ac:dyDescent="0.2">
      <c r="A14" s="19" t="s">
        <v>106</v>
      </c>
      <c r="B14" s="19" t="s">
        <v>167</v>
      </c>
      <c r="C14" s="19">
        <v>20</v>
      </c>
      <c r="D14" s="19">
        <v>55</v>
      </c>
      <c r="E14" s="19">
        <v>15</v>
      </c>
      <c r="F14" s="19">
        <v>224</v>
      </c>
      <c r="G14" s="19">
        <v>334</v>
      </c>
    </row>
    <row r="15" spans="1:16" x14ac:dyDescent="0.2">
      <c r="A15" s="19" t="s">
        <v>108</v>
      </c>
      <c r="B15" s="19" t="s">
        <v>131</v>
      </c>
      <c r="C15" s="19">
        <v>18</v>
      </c>
      <c r="D15" s="19">
        <v>11</v>
      </c>
      <c r="E15" s="19">
        <v>3</v>
      </c>
      <c r="F15" s="19">
        <v>56</v>
      </c>
      <c r="G15" s="19">
        <v>79</v>
      </c>
    </row>
    <row r="16" spans="1:16" x14ac:dyDescent="0.2">
      <c r="A16" s="19" t="s">
        <v>110</v>
      </c>
      <c r="B16" s="19" t="s">
        <v>200</v>
      </c>
      <c r="C16" s="19">
        <v>15</v>
      </c>
      <c r="D16" s="19">
        <v>6</v>
      </c>
      <c r="E16" s="19">
        <v>8</v>
      </c>
      <c r="F16" s="19">
        <v>40</v>
      </c>
      <c r="G16" s="19">
        <v>81</v>
      </c>
    </row>
    <row r="17" spans="1:7" x14ac:dyDescent="0.2">
      <c r="A17" s="19" t="s">
        <v>112</v>
      </c>
      <c r="B17" s="19" t="s">
        <v>201</v>
      </c>
      <c r="C17" s="19">
        <v>15</v>
      </c>
      <c r="D17" s="19">
        <v>17</v>
      </c>
      <c r="E17" s="19">
        <v>37</v>
      </c>
      <c r="F17" s="19">
        <v>170</v>
      </c>
      <c r="G17" s="19">
        <v>356</v>
      </c>
    </row>
    <row r="18" spans="1:7" x14ac:dyDescent="0.2">
      <c r="A18" s="19" t="s">
        <v>114</v>
      </c>
      <c r="B18" s="19" t="s">
        <v>202</v>
      </c>
      <c r="C18" s="19">
        <v>10</v>
      </c>
      <c r="D18" s="19">
        <v>2</v>
      </c>
      <c r="E18" s="19">
        <v>23</v>
      </c>
      <c r="F18" s="19">
        <v>68</v>
      </c>
      <c r="G18" s="19">
        <v>153</v>
      </c>
    </row>
    <row r="19" spans="1:7" x14ac:dyDescent="0.2">
      <c r="A19" s="19" t="s">
        <v>116</v>
      </c>
      <c r="B19" s="19" t="s">
        <v>203</v>
      </c>
      <c r="C19" s="19">
        <v>8</v>
      </c>
      <c r="D19" s="19">
        <v>0</v>
      </c>
      <c r="E19" s="19">
        <v>0</v>
      </c>
      <c r="F19" s="19">
        <v>20</v>
      </c>
      <c r="G19" s="19">
        <v>35</v>
      </c>
    </row>
    <row r="20" spans="1:7" x14ac:dyDescent="0.2">
      <c r="A20" s="19" t="s">
        <v>118</v>
      </c>
      <c r="B20" s="19" t="s">
        <v>204</v>
      </c>
      <c r="C20" s="19">
        <v>6</v>
      </c>
      <c r="D20" s="19">
        <v>0</v>
      </c>
      <c r="E20" s="19">
        <v>0</v>
      </c>
      <c r="F20" s="19">
        <v>15</v>
      </c>
      <c r="G20" s="19">
        <v>15</v>
      </c>
    </row>
    <row r="21" spans="1:7" x14ac:dyDescent="0.2">
      <c r="A21" s="19" t="s">
        <v>120</v>
      </c>
      <c r="B21" s="19" t="s">
        <v>188</v>
      </c>
      <c r="C21" s="19">
        <v>5</v>
      </c>
      <c r="D21" s="19">
        <v>1</v>
      </c>
      <c r="E21" s="19">
        <v>4</v>
      </c>
      <c r="F21" s="19">
        <v>43</v>
      </c>
      <c r="G21" s="19">
        <v>72</v>
      </c>
    </row>
    <row r="22" spans="1:7" x14ac:dyDescent="0.2">
      <c r="A22" s="19" t="s">
        <v>122</v>
      </c>
      <c r="B22" s="19" t="s">
        <v>205</v>
      </c>
      <c r="C22" s="19">
        <v>3</v>
      </c>
      <c r="D22" s="19">
        <v>2</v>
      </c>
      <c r="E22" s="19">
        <v>0</v>
      </c>
      <c r="F22" s="19">
        <v>8</v>
      </c>
      <c r="G22" s="19">
        <v>8</v>
      </c>
    </row>
    <row r="23" spans="1:7" x14ac:dyDescent="0.2">
      <c r="A23" s="19" t="s">
        <v>124</v>
      </c>
      <c r="B23" s="19" t="s">
        <v>206</v>
      </c>
      <c r="C23" s="19">
        <v>3</v>
      </c>
      <c r="D23" s="19">
        <v>1</v>
      </c>
      <c r="E23" s="19">
        <v>1</v>
      </c>
      <c r="F23" s="19">
        <v>11</v>
      </c>
      <c r="G23" s="19">
        <v>22</v>
      </c>
    </row>
    <row r="24" spans="1:7" x14ac:dyDescent="0.2">
      <c r="A24" s="19" t="s">
        <v>126</v>
      </c>
      <c r="B24" s="19" t="s">
        <v>207</v>
      </c>
      <c r="C24" s="19">
        <v>3</v>
      </c>
      <c r="D24" s="19">
        <v>0</v>
      </c>
      <c r="E24" s="19">
        <v>0</v>
      </c>
      <c r="F24" s="19">
        <v>3</v>
      </c>
      <c r="G24" s="19">
        <v>3</v>
      </c>
    </row>
    <row r="25" spans="1:7" x14ac:dyDescent="0.2">
      <c r="A25" s="19" t="s">
        <v>128</v>
      </c>
      <c r="B25" s="19" t="s">
        <v>208</v>
      </c>
      <c r="C25" s="19">
        <v>2</v>
      </c>
      <c r="D25" s="19">
        <v>4</v>
      </c>
      <c r="E25" s="19">
        <v>15</v>
      </c>
      <c r="F25" s="19">
        <v>37</v>
      </c>
      <c r="G25" s="19">
        <v>89</v>
      </c>
    </row>
    <row r="26" spans="1:7" x14ac:dyDescent="0.2">
      <c r="A26" s="19" t="s">
        <v>130</v>
      </c>
      <c r="B26" s="19" t="s">
        <v>209</v>
      </c>
      <c r="C26" s="19">
        <v>2</v>
      </c>
      <c r="D26" s="19">
        <v>0</v>
      </c>
      <c r="E26" s="19">
        <v>0</v>
      </c>
      <c r="F26" s="19">
        <v>16</v>
      </c>
      <c r="G26" s="19">
        <v>49</v>
      </c>
    </row>
    <row r="27" spans="1:7" x14ac:dyDescent="0.2">
      <c r="A27" s="19" t="s">
        <v>132</v>
      </c>
      <c r="B27" s="19" t="s">
        <v>210</v>
      </c>
      <c r="C27" s="19">
        <v>1</v>
      </c>
      <c r="D27" s="19">
        <v>2</v>
      </c>
      <c r="E27" s="19">
        <v>1</v>
      </c>
      <c r="F27" s="19">
        <v>8</v>
      </c>
      <c r="G27" s="19">
        <v>17</v>
      </c>
    </row>
    <row r="28" spans="1:7" x14ac:dyDescent="0.2">
      <c r="A28" s="19" t="s">
        <v>133</v>
      </c>
      <c r="B28" s="19" t="s">
        <v>211</v>
      </c>
      <c r="C28" s="19">
        <v>1</v>
      </c>
      <c r="D28" s="19">
        <v>1</v>
      </c>
      <c r="E28" s="19">
        <v>0</v>
      </c>
      <c r="F28" s="19">
        <v>11</v>
      </c>
      <c r="G28" s="19">
        <v>13</v>
      </c>
    </row>
    <row r="29" spans="1:7" x14ac:dyDescent="0.2">
      <c r="A29" s="19" t="s">
        <v>135</v>
      </c>
      <c r="B29" s="19" t="s">
        <v>212</v>
      </c>
      <c r="C29" s="19">
        <v>0</v>
      </c>
      <c r="D29" s="19">
        <v>0</v>
      </c>
      <c r="E29" s="19">
        <v>0</v>
      </c>
      <c r="F29" s="19">
        <v>0</v>
      </c>
      <c r="G29" s="19">
        <v>0</v>
      </c>
    </row>
    <row r="30" spans="1:7" x14ac:dyDescent="0.2">
      <c r="A30" s="19" t="s">
        <v>137</v>
      </c>
      <c r="B30" s="19" t="s">
        <v>213</v>
      </c>
      <c r="C30" s="19">
        <v>0</v>
      </c>
      <c r="D30" s="19">
        <v>0</v>
      </c>
      <c r="E30" s="19">
        <v>0</v>
      </c>
      <c r="F30" s="19">
        <v>0</v>
      </c>
      <c r="G30" s="19">
        <v>9</v>
      </c>
    </row>
    <row r="31" spans="1:7" x14ac:dyDescent="0.2">
      <c r="A31" s="19" t="s">
        <v>139</v>
      </c>
      <c r="B31" s="19" t="s">
        <v>160</v>
      </c>
      <c r="C31" s="19">
        <v>0</v>
      </c>
      <c r="D31" s="19">
        <v>80</v>
      </c>
      <c r="E31" s="19">
        <v>835</v>
      </c>
      <c r="F31" s="19">
        <v>292</v>
      </c>
      <c r="G31" s="19">
        <v>1690</v>
      </c>
    </row>
    <row r="32" spans="1:7" x14ac:dyDescent="0.2">
      <c r="A32" s="21" t="s">
        <v>30</v>
      </c>
      <c r="B32" s="21" t="s">
        <v>161</v>
      </c>
      <c r="C32" s="21">
        <v>210</v>
      </c>
      <c r="D32" s="21">
        <v>277</v>
      </c>
      <c r="E32" s="21">
        <v>993</v>
      </c>
      <c r="F32" s="21">
        <v>1549</v>
      </c>
      <c r="G32" s="21">
        <v>3978</v>
      </c>
    </row>
    <row r="33" spans="1:7" x14ac:dyDescent="0.2">
      <c r="A33" s="38" t="s">
        <v>162</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0A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215</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216</v>
      </c>
      <c r="C11" s="19">
        <v>919</v>
      </c>
      <c r="D11" s="19">
        <v>464</v>
      </c>
      <c r="E11" s="19">
        <v>552</v>
      </c>
      <c r="F11" s="19">
        <v>2840</v>
      </c>
      <c r="G11" s="19">
        <v>5474</v>
      </c>
    </row>
    <row r="12" spans="1:16" x14ac:dyDescent="0.2">
      <c r="A12" s="19" t="s">
        <v>102</v>
      </c>
      <c r="B12" s="19" t="s">
        <v>138</v>
      </c>
      <c r="C12" s="19">
        <v>466</v>
      </c>
      <c r="D12" s="19">
        <v>902</v>
      </c>
      <c r="E12" s="19">
        <v>596</v>
      </c>
      <c r="F12" s="19">
        <v>4247</v>
      </c>
      <c r="G12" s="19">
        <v>8678</v>
      </c>
    </row>
    <row r="13" spans="1:16" x14ac:dyDescent="0.2">
      <c r="A13" s="19" t="s">
        <v>104</v>
      </c>
      <c r="B13" s="19" t="s">
        <v>217</v>
      </c>
      <c r="C13" s="19">
        <v>394</v>
      </c>
      <c r="D13" s="19">
        <v>1043</v>
      </c>
      <c r="E13" s="19">
        <v>900</v>
      </c>
      <c r="F13" s="19">
        <v>5094</v>
      </c>
      <c r="G13" s="19">
        <v>9181</v>
      </c>
    </row>
    <row r="14" spans="1:16" x14ac:dyDescent="0.2">
      <c r="A14" s="19" t="s">
        <v>106</v>
      </c>
      <c r="B14" s="19" t="s">
        <v>129</v>
      </c>
      <c r="C14" s="19">
        <v>303</v>
      </c>
      <c r="D14" s="19">
        <v>302</v>
      </c>
      <c r="E14" s="19">
        <v>336</v>
      </c>
      <c r="F14" s="19">
        <v>1755</v>
      </c>
      <c r="G14" s="19">
        <v>3425</v>
      </c>
    </row>
    <row r="15" spans="1:16" x14ac:dyDescent="0.2">
      <c r="A15" s="19" t="s">
        <v>108</v>
      </c>
      <c r="B15" s="19" t="s">
        <v>218</v>
      </c>
      <c r="C15" s="19">
        <v>256</v>
      </c>
      <c r="D15" s="19">
        <v>215</v>
      </c>
      <c r="E15" s="19">
        <v>355</v>
      </c>
      <c r="F15" s="19">
        <v>1635</v>
      </c>
      <c r="G15" s="19">
        <v>4142</v>
      </c>
    </row>
    <row r="16" spans="1:16" x14ac:dyDescent="0.2">
      <c r="A16" s="19" t="s">
        <v>110</v>
      </c>
      <c r="B16" s="19" t="s">
        <v>146</v>
      </c>
      <c r="C16" s="19">
        <v>236</v>
      </c>
      <c r="D16" s="19">
        <v>204</v>
      </c>
      <c r="E16" s="19">
        <v>166</v>
      </c>
      <c r="F16" s="19">
        <v>1197</v>
      </c>
      <c r="G16" s="19">
        <v>2304</v>
      </c>
    </row>
    <row r="17" spans="1:7" x14ac:dyDescent="0.2">
      <c r="A17" s="19" t="s">
        <v>112</v>
      </c>
      <c r="B17" s="19" t="s">
        <v>219</v>
      </c>
      <c r="C17" s="19">
        <v>212</v>
      </c>
      <c r="D17" s="19">
        <v>138</v>
      </c>
      <c r="E17" s="19">
        <v>0</v>
      </c>
      <c r="F17" s="19">
        <v>2121</v>
      </c>
      <c r="G17" s="19">
        <v>4051</v>
      </c>
    </row>
    <row r="18" spans="1:7" x14ac:dyDescent="0.2">
      <c r="A18" s="19" t="s">
        <v>114</v>
      </c>
      <c r="B18" s="19" t="s">
        <v>220</v>
      </c>
      <c r="C18" s="19">
        <v>200</v>
      </c>
      <c r="D18" s="19">
        <v>0</v>
      </c>
      <c r="E18" s="19">
        <v>116</v>
      </c>
      <c r="F18" s="19">
        <v>1253</v>
      </c>
      <c r="G18" s="19">
        <v>2583</v>
      </c>
    </row>
    <row r="19" spans="1:7" x14ac:dyDescent="0.2">
      <c r="A19" s="19" t="s">
        <v>116</v>
      </c>
      <c r="B19" s="19" t="s">
        <v>221</v>
      </c>
      <c r="C19" s="19">
        <v>162</v>
      </c>
      <c r="D19" s="19">
        <v>66</v>
      </c>
      <c r="E19" s="19">
        <v>235</v>
      </c>
      <c r="F19" s="19">
        <v>1601</v>
      </c>
      <c r="G19" s="19">
        <v>2559</v>
      </c>
    </row>
    <row r="20" spans="1:7" x14ac:dyDescent="0.2">
      <c r="A20" s="19" t="s">
        <v>118</v>
      </c>
      <c r="B20" s="19" t="s">
        <v>222</v>
      </c>
      <c r="C20" s="19">
        <v>124</v>
      </c>
      <c r="D20" s="19">
        <v>367</v>
      </c>
      <c r="E20" s="19">
        <v>67</v>
      </c>
      <c r="F20" s="19">
        <v>3199</v>
      </c>
      <c r="G20" s="19">
        <v>6797</v>
      </c>
    </row>
    <row r="21" spans="1:7" x14ac:dyDescent="0.2">
      <c r="A21" s="19" t="s">
        <v>120</v>
      </c>
      <c r="B21" s="19" t="s">
        <v>223</v>
      </c>
      <c r="C21" s="19">
        <v>104</v>
      </c>
      <c r="D21" s="19">
        <v>0</v>
      </c>
      <c r="E21" s="19">
        <v>105</v>
      </c>
      <c r="F21" s="19">
        <v>256</v>
      </c>
      <c r="G21" s="19">
        <v>554</v>
      </c>
    </row>
    <row r="22" spans="1:7" x14ac:dyDescent="0.2">
      <c r="A22" s="19" t="s">
        <v>122</v>
      </c>
      <c r="B22" s="19" t="s">
        <v>224</v>
      </c>
      <c r="C22" s="19">
        <v>102</v>
      </c>
      <c r="D22" s="19">
        <v>0</v>
      </c>
      <c r="E22" s="19">
        <v>34</v>
      </c>
      <c r="F22" s="19">
        <v>281</v>
      </c>
      <c r="G22" s="19">
        <v>556</v>
      </c>
    </row>
    <row r="23" spans="1:7" x14ac:dyDescent="0.2">
      <c r="A23" s="19" t="s">
        <v>124</v>
      </c>
      <c r="B23" s="19" t="s">
        <v>225</v>
      </c>
      <c r="C23" s="19">
        <v>94</v>
      </c>
      <c r="D23" s="19">
        <v>71</v>
      </c>
      <c r="E23" s="19">
        <v>61</v>
      </c>
      <c r="F23" s="19">
        <v>519</v>
      </c>
      <c r="G23" s="19">
        <v>674</v>
      </c>
    </row>
    <row r="24" spans="1:7" x14ac:dyDescent="0.2">
      <c r="A24" s="19" t="s">
        <v>126</v>
      </c>
      <c r="B24" s="19" t="s">
        <v>226</v>
      </c>
      <c r="C24" s="19">
        <v>92</v>
      </c>
      <c r="D24" s="19">
        <v>108</v>
      </c>
      <c r="E24" s="19">
        <v>108</v>
      </c>
      <c r="F24" s="19">
        <v>308</v>
      </c>
      <c r="G24" s="19">
        <v>516</v>
      </c>
    </row>
    <row r="25" spans="1:7" x14ac:dyDescent="0.2">
      <c r="A25" s="19" t="s">
        <v>128</v>
      </c>
      <c r="B25" s="19" t="s">
        <v>227</v>
      </c>
      <c r="C25" s="19">
        <v>89</v>
      </c>
      <c r="D25" s="19">
        <v>112</v>
      </c>
      <c r="E25" s="19">
        <v>160</v>
      </c>
      <c r="F25" s="19">
        <v>584</v>
      </c>
      <c r="G25" s="19">
        <v>1317</v>
      </c>
    </row>
    <row r="26" spans="1:7" x14ac:dyDescent="0.2">
      <c r="A26" s="19" t="s">
        <v>130</v>
      </c>
      <c r="B26" s="19" t="s">
        <v>228</v>
      </c>
      <c r="C26" s="19">
        <v>88</v>
      </c>
      <c r="D26" s="19">
        <v>0</v>
      </c>
      <c r="E26" s="19">
        <v>51</v>
      </c>
      <c r="F26" s="19">
        <v>327</v>
      </c>
      <c r="G26" s="19">
        <v>633</v>
      </c>
    </row>
    <row r="27" spans="1:7" x14ac:dyDescent="0.2">
      <c r="A27" s="19" t="s">
        <v>132</v>
      </c>
      <c r="B27" s="19" t="s">
        <v>229</v>
      </c>
      <c r="C27" s="19">
        <v>83</v>
      </c>
      <c r="D27" s="19">
        <v>0</v>
      </c>
      <c r="E27" s="19">
        <v>0</v>
      </c>
      <c r="F27" s="19">
        <v>88</v>
      </c>
      <c r="G27" s="19">
        <v>88</v>
      </c>
    </row>
    <row r="28" spans="1:7" x14ac:dyDescent="0.2">
      <c r="A28" s="19" t="s">
        <v>133</v>
      </c>
      <c r="B28" s="19" t="s">
        <v>230</v>
      </c>
      <c r="C28" s="19">
        <v>72</v>
      </c>
      <c r="D28" s="19">
        <v>0</v>
      </c>
      <c r="E28" s="19">
        <v>0</v>
      </c>
      <c r="F28" s="19">
        <v>170</v>
      </c>
      <c r="G28" s="19">
        <v>254</v>
      </c>
    </row>
    <row r="29" spans="1:7" x14ac:dyDescent="0.2">
      <c r="A29" s="19" t="s">
        <v>135</v>
      </c>
      <c r="B29" s="19" t="s">
        <v>231</v>
      </c>
      <c r="C29" s="19">
        <v>70</v>
      </c>
      <c r="D29" s="19">
        <v>83</v>
      </c>
      <c r="E29" s="19">
        <v>0</v>
      </c>
      <c r="F29" s="19">
        <v>515</v>
      </c>
      <c r="G29" s="19">
        <v>637</v>
      </c>
    </row>
    <row r="30" spans="1:7" x14ac:dyDescent="0.2">
      <c r="A30" s="19" t="s">
        <v>137</v>
      </c>
      <c r="B30" s="19" t="s">
        <v>232</v>
      </c>
      <c r="C30" s="19">
        <v>70</v>
      </c>
      <c r="D30" s="19">
        <v>40</v>
      </c>
      <c r="E30" s="19">
        <v>30</v>
      </c>
      <c r="F30" s="19">
        <v>170</v>
      </c>
      <c r="G30" s="19">
        <v>278</v>
      </c>
    </row>
    <row r="31" spans="1:7" x14ac:dyDescent="0.2">
      <c r="A31" s="19" t="s">
        <v>139</v>
      </c>
      <c r="B31" s="19" t="s">
        <v>160</v>
      </c>
      <c r="C31" s="19">
        <v>251</v>
      </c>
      <c r="D31" s="19">
        <v>650</v>
      </c>
      <c r="E31" s="19">
        <v>242</v>
      </c>
      <c r="F31" s="19">
        <v>2193</v>
      </c>
      <c r="G31" s="19">
        <v>4658</v>
      </c>
    </row>
    <row r="32" spans="1:7" x14ac:dyDescent="0.2">
      <c r="A32" s="21" t="s">
        <v>30</v>
      </c>
      <c r="B32" s="21" t="s">
        <v>161</v>
      </c>
      <c r="C32" s="21">
        <v>4387</v>
      </c>
      <c r="D32" s="21">
        <v>4765</v>
      </c>
      <c r="E32" s="21">
        <v>4114</v>
      </c>
      <c r="F32" s="21">
        <v>30353</v>
      </c>
      <c r="G32" s="21">
        <v>59359</v>
      </c>
    </row>
    <row r="33" spans="1:7" x14ac:dyDescent="0.2">
      <c r="A33" s="38" t="s">
        <v>162</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0B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76"/>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234</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101</v>
      </c>
      <c r="B11" s="19" t="s">
        <v>236</v>
      </c>
      <c r="C11" s="19">
        <v>5903</v>
      </c>
      <c r="D11" s="19">
        <v>3968</v>
      </c>
      <c r="E11" s="19">
        <v>2435</v>
      </c>
      <c r="F11" s="19">
        <v>17365</v>
      </c>
      <c r="G11" s="19">
        <v>46836</v>
      </c>
    </row>
    <row r="12" spans="1:16" x14ac:dyDescent="0.2">
      <c r="A12" s="38" t="s">
        <v>101</v>
      </c>
      <c r="B12" s="19" t="s">
        <v>237</v>
      </c>
      <c r="C12" s="19">
        <v>2054</v>
      </c>
      <c r="D12" s="19">
        <v>1157</v>
      </c>
      <c r="E12" s="19">
        <v>1907</v>
      </c>
      <c r="F12" s="19">
        <v>9994</v>
      </c>
      <c r="G12" s="19">
        <v>19697</v>
      </c>
    </row>
    <row r="13" spans="1:16" x14ac:dyDescent="0.2">
      <c r="A13" s="38" t="s">
        <v>101</v>
      </c>
      <c r="B13" s="19" t="s">
        <v>238</v>
      </c>
      <c r="C13" s="19">
        <v>1811</v>
      </c>
      <c r="D13" s="19">
        <v>1365</v>
      </c>
      <c r="E13" s="19">
        <v>693</v>
      </c>
      <c r="F13" s="19">
        <v>7074</v>
      </c>
      <c r="G13" s="19">
        <v>13410</v>
      </c>
    </row>
    <row r="14" spans="1:16" x14ac:dyDescent="0.2">
      <c r="A14" s="38" t="s">
        <v>101</v>
      </c>
      <c r="B14" s="19" t="s">
        <v>239</v>
      </c>
      <c r="C14" s="19">
        <v>1776</v>
      </c>
      <c r="D14" s="19">
        <v>1258</v>
      </c>
      <c r="E14" s="19">
        <v>799</v>
      </c>
      <c r="F14" s="19">
        <v>7794</v>
      </c>
      <c r="G14" s="19">
        <v>13097</v>
      </c>
    </row>
    <row r="15" spans="1:16" x14ac:dyDescent="0.2">
      <c r="A15" s="38" t="s">
        <v>101</v>
      </c>
      <c r="B15" s="19" t="s">
        <v>240</v>
      </c>
      <c r="C15" s="19">
        <v>1186</v>
      </c>
      <c r="D15" s="19">
        <v>959</v>
      </c>
      <c r="E15" s="19">
        <v>542</v>
      </c>
      <c r="F15" s="19">
        <v>6844</v>
      </c>
      <c r="G15" s="19">
        <v>13316</v>
      </c>
    </row>
    <row r="16" spans="1:16" x14ac:dyDescent="0.2">
      <c r="A16" s="38" t="s">
        <v>101</v>
      </c>
      <c r="B16" s="19" t="s">
        <v>241</v>
      </c>
      <c r="C16" s="19">
        <v>1139</v>
      </c>
      <c r="D16" s="19">
        <v>1196</v>
      </c>
      <c r="E16" s="19">
        <v>1710</v>
      </c>
      <c r="F16" s="19">
        <v>6676</v>
      </c>
      <c r="G16" s="19">
        <v>16719</v>
      </c>
    </row>
    <row r="17" spans="1:7" x14ac:dyDescent="0.2">
      <c r="A17" s="38" t="s">
        <v>101</v>
      </c>
      <c r="B17" s="19" t="s">
        <v>242</v>
      </c>
      <c r="C17" s="19">
        <v>971</v>
      </c>
      <c r="D17" s="19">
        <v>805</v>
      </c>
      <c r="E17" s="19">
        <v>793</v>
      </c>
      <c r="F17" s="19">
        <v>4218</v>
      </c>
      <c r="G17" s="19">
        <v>9433</v>
      </c>
    </row>
    <row r="18" spans="1:7" x14ac:dyDescent="0.2">
      <c r="A18" s="38" t="s">
        <v>101</v>
      </c>
      <c r="B18" s="19" t="s">
        <v>243</v>
      </c>
      <c r="C18" s="19">
        <v>1275</v>
      </c>
      <c r="D18" s="19">
        <v>905</v>
      </c>
      <c r="E18" s="19">
        <v>1694</v>
      </c>
      <c r="F18" s="19">
        <v>6599</v>
      </c>
      <c r="G18" s="19">
        <v>14986</v>
      </c>
    </row>
    <row r="19" spans="1:7" x14ac:dyDescent="0.2">
      <c r="A19" s="38" t="s">
        <v>101</v>
      </c>
      <c r="B19" s="19" t="s">
        <v>30</v>
      </c>
      <c r="C19" s="19">
        <v>16115</v>
      </c>
      <c r="D19" s="19">
        <v>11613</v>
      </c>
      <c r="E19" s="19">
        <v>10573</v>
      </c>
      <c r="F19" s="19">
        <v>66564</v>
      </c>
      <c r="G19" s="19">
        <v>147494</v>
      </c>
    </row>
    <row r="20" spans="1:7" x14ac:dyDescent="0.2">
      <c r="A20" s="38" t="s">
        <v>103</v>
      </c>
      <c r="B20" s="19" t="s">
        <v>244</v>
      </c>
      <c r="C20" s="19">
        <v>5186</v>
      </c>
      <c r="D20" s="19">
        <v>2208</v>
      </c>
      <c r="E20" s="19">
        <v>1762</v>
      </c>
      <c r="F20" s="19">
        <v>10928</v>
      </c>
      <c r="G20" s="19">
        <v>24587</v>
      </c>
    </row>
    <row r="21" spans="1:7" x14ac:dyDescent="0.2">
      <c r="A21" s="38" t="s">
        <v>103</v>
      </c>
      <c r="B21" s="19" t="s">
        <v>245</v>
      </c>
      <c r="C21" s="19">
        <v>2639</v>
      </c>
      <c r="D21" s="19">
        <v>1787</v>
      </c>
      <c r="E21" s="19">
        <v>0</v>
      </c>
      <c r="F21" s="19">
        <v>5894</v>
      </c>
      <c r="G21" s="19">
        <v>8066</v>
      </c>
    </row>
    <row r="22" spans="1:7" x14ac:dyDescent="0.2">
      <c r="A22" s="38" t="s">
        <v>103</v>
      </c>
      <c r="B22" s="19" t="s">
        <v>246</v>
      </c>
      <c r="C22" s="19">
        <v>2415</v>
      </c>
      <c r="D22" s="19">
        <v>1179</v>
      </c>
      <c r="E22" s="19">
        <v>289</v>
      </c>
      <c r="F22" s="19">
        <v>4200</v>
      </c>
      <c r="G22" s="19">
        <v>9310</v>
      </c>
    </row>
    <row r="23" spans="1:7" x14ac:dyDescent="0.2">
      <c r="A23" s="38" t="s">
        <v>103</v>
      </c>
      <c r="B23" s="19" t="s">
        <v>247</v>
      </c>
      <c r="C23" s="19">
        <v>1327</v>
      </c>
      <c r="D23" s="19">
        <v>1795</v>
      </c>
      <c r="E23" s="19">
        <v>0</v>
      </c>
      <c r="F23" s="19">
        <v>6670</v>
      </c>
      <c r="G23" s="19">
        <v>8356</v>
      </c>
    </row>
    <row r="24" spans="1:7" x14ac:dyDescent="0.2">
      <c r="A24" s="38" t="s">
        <v>103</v>
      </c>
      <c r="B24" s="19" t="s">
        <v>248</v>
      </c>
      <c r="C24" s="19">
        <v>970</v>
      </c>
      <c r="D24" s="19">
        <v>402</v>
      </c>
      <c r="E24" s="19">
        <v>67</v>
      </c>
      <c r="F24" s="19">
        <v>2404</v>
      </c>
      <c r="G24" s="19">
        <v>4936</v>
      </c>
    </row>
    <row r="25" spans="1:7" x14ac:dyDescent="0.2">
      <c r="A25" s="38" t="s">
        <v>103</v>
      </c>
      <c r="B25" s="19" t="s">
        <v>249</v>
      </c>
      <c r="C25" s="19">
        <v>934</v>
      </c>
      <c r="D25" s="19">
        <v>454</v>
      </c>
      <c r="E25" s="19">
        <v>0</v>
      </c>
      <c r="F25" s="19">
        <v>2397</v>
      </c>
      <c r="G25" s="19">
        <v>5380</v>
      </c>
    </row>
    <row r="26" spans="1:7" x14ac:dyDescent="0.2">
      <c r="A26" s="38" t="s">
        <v>103</v>
      </c>
      <c r="B26" s="19" t="s">
        <v>243</v>
      </c>
      <c r="C26" s="19">
        <v>1683</v>
      </c>
      <c r="D26" s="19">
        <v>2440</v>
      </c>
      <c r="E26" s="19">
        <v>18</v>
      </c>
      <c r="F26" s="19">
        <v>11255</v>
      </c>
      <c r="G26" s="19">
        <v>14687</v>
      </c>
    </row>
    <row r="27" spans="1:7" x14ac:dyDescent="0.2">
      <c r="A27" s="38" t="s">
        <v>103</v>
      </c>
      <c r="B27" s="19" t="s">
        <v>30</v>
      </c>
      <c r="C27" s="19">
        <v>15154</v>
      </c>
      <c r="D27" s="19">
        <v>10265</v>
      </c>
      <c r="E27" s="19">
        <v>2136</v>
      </c>
      <c r="F27" s="19">
        <v>43748</v>
      </c>
      <c r="G27" s="19">
        <v>75322</v>
      </c>
    </row>
    <row r="28" spans="1:7" x14ac:dyDescent="0.2">
      <c r="A28" s="38" t="s">
        <v>105</v>
      </c>
      <c r="B28" s="19" t="s">
        <v>250</v>
      </c>
      <c r="C28" s="19">
        <v>2055</v>
      </c>
      <c r="D28" s="19">
        <v>2263</v>
      </c>
      <c r="E28" s="19">
        <v>2281</v>
      </c>
      <c r="F28" s="19">
        <v>10469</v>
      </c>
      <c r="G28" s="19">
        <v>19689</v>
      </c>
    </row>
    <row r="29" spans="1:7" x14ac:dyDescent="0.2">
      <c r="A29" s="38" t="s">
        <v>105</v>
      </c>
      <c r="B29" s="19" t="s">
        <v>251</v>
      </c>
      <c r="C29" s="19">
        <v>1628</v>
      </c>
      <c r="D29" s="19">
        <v>749</v>
      </c>
      <c r="E29" s="19">
        <v>194</v>
      </c>
      <c r="F29" s="19">
        <v>2835</v>
      </c>
      <c r="G29" s="19">
        <v>5187</v>
      </c>
    </row>
    <row r="30" spans="1:7" x14ac:dyDescent="0.2">
      <c r="A30" s="38" t="s">
        <v>105</v>
      </c>
      <c r="B30" s="19" t="s">
        <v>252</v>
      </c>
      <c r="C30" s="19">
        <v>1491</v>
      </c>
      <c r="D30" s="19">
        <v>1304</v>
      </c>
      <c r="E30" s="19">
        <v>553</v>
      </c>
      <c r="F30" s="19">
        <v>6886</v>
      </c>
      <c r="G30" s="19">
        <v>14377</v>
      </c>
    </row>
    <row r="31" spans="1:7" x14ac:dyDescent="0.2">
      <c r="A31" s="38" t="s">
        <v>105</v>
      </c>
      <c r="B31" s="19" t="s">
        <v>253</v>
      </c>
      <c r="C31" s="19">
        <v>1145</v>
      </c>
      <c r="D31" s="19">
        <v>578</v>
      </c>
      <c r="E31" s="19">
        <v>267</v>
      </c>
      <c r="F31" s="19">
        <v>2112</v>
      </c>
      <c r="G31" s="19">
        <v>5549</v>
      </c>
    </row>
    <row r="32" spans="1:7" x14ac:dyDescent="0.2">
      <c r="A32" s="38" t="s">
        <v>105</v>
      </c>
      <c r="B32" s="19" t="s">
        <v>254</v>
      </c>
      <c r="C32" s="19">
        <v>907</v>
      </c>
      <c r="D32" s="19">
        <v>705</v>
      </c>
      <c r="E32" s="19">
        <v>2029</v>
      </c>
      <c r="F32" s="19">
        <v>3616</v>
      </c>
      <c r="G32" s="19">
        <v>8051</v>
      </c>
    </row>
    <row r="33" spans="1:7" x14ac:dyDescent="0.2">
      <c r="A33" s="38" t="s">
        <v>105</v>
      </c>
      <c r="B33" s="19" t="s">
        <v>255</v>
      </c>
      <c r="C33" s="19">
        <v>472</v>
      </c>
      <c r="D33" s="19">
        <v>114</v>
      </c>
      <c r="E33" s="19">
        <v>1114</v>
      </c>
      <c r="F33" s="19">
        <v>2325</v>
      </c>
      <c r="G33" s="19">
        <v>5679</v>
      </c>
    </row>
    <row r="34" spans="1:7" x14ac:dyDescent="0.2">
      <c r="A34" s="38" t="s">
        <v>105</v>
      </c>
      <c r="B34" s="19" t="s">
        <v>256</v>
      </c>
      <c r="C34" s="19">
        <v>456</v>
      </c>
      <c r="D34" s="19">
        <v>410</v>
      </c>
      <c r="E34" s="19">
        <v>1090</v>
      </c>
      <c r="F34" s="19">
        <v>2930</v>
      </c>
      <c r="G34" s="19">
        <v>6658</v>
      </c>
    </row>
    <row r="35" spans="1:7" x14ac:dyDescent="0.2">
      <c r="A35" s="38" t="s">
        <v>105</v>
      </c>
      <c r="B35" s="19" t="s">
        <v>243</v>
      </c>
      <c r="C35" s="19">
        <v>448</v>
      </c>
      <c r="D35" s="19">
        <v>923</v>
      </c>
      <c r="E35" s="19">
        <v>2464</v>
      </c>
      <c r="F35" s="19">
        <v>5232</v>
      </c>
      <c r="G35" s="19">
        <v>14069</v>
      </c>
    </row>
    <row r="36" spans="1:7" x14ac:dyDescent="0.2">
      <c r="A36" s="38" t="s">
        <v>105</v>
      </c>
      <c r="B36" s="19" t="s">
        <v>30</v>
      </c>
      <c r="C36" s="19">
        <v>8602</v>
      </c>
      <c r="D36" s="19">
        <v>7046</v>
      </c>
      <c r="E36" s="19">
        <v>9992</v>
      </c>
      <c r="F36" s="19">
        <v>36405</v>
      </c>
      <c r="G36" s="19">
        <v>79259</v>
      </c>
    </row>
    <row r="37" spans="1:7" x14ac:dyDescent="0.2">
      <c r="A37" s="38" t="s">
        <v>107</v>
      </c>
      <c r="B37" s="19" t="s">
        <v>257</v>
      </c>
      <c r="C37" s="19">
        <v>2909</v>
      </c>
      <c r="D37" s="19">
        <v>853</v>
      </c>
      <c r="E37" s="19">
        <v>2452</v>
      </c>
      <c r="F37" s="19">
        <v>12975</v>
      </c>
      <c r="G37" s="19">
        <v>25256</v>
      </c>
    </row>
    <row r="38" spans="1:7" x14ac:dyDescent="0.2">
      <c r="A38" s="38" t="s">
        <v>107</v>
      </c>
      <c r="B38" s="19" t="s">
        <v>258</v>
      </c>
      <c r="C38" s="19">
        <v>2030</v>
      </c>
      <c r="D38" s="19">
        <v>2115</v>
      </c>
      <c r="E38" s="19">
        <v>2625</v>
      </c>
      <c r="F38" s="19">
        <v>11817</v>
      </c>
      <c r="G38" s="19">
        <v>20924</v>
      </c>
    </row>
    <row r="39" spans="1:7" x14ac:dyDescent="0.2">
      <c r="A39" s="38" t="s">
        <v>107</v>
      </c>
      <c r="B39" s="19" t="s">
        <v>259</v>
      </c>
      <c r="C39" s="19">
        <v>648</v>
      </c>
      <c r="D39" s="19">
        <v>498</v>
      </c>
      <c r="E39" s="19">
        <v>1137</v>
      </c>
      <c r="F39" s="19">
        <v>3083</v>
      </c>
      <c r="G39" s="19">
        <v>8119</v>
      </c>
    </row>
    <row r="40" spans="1:7" x14ac:dyDescent="0.2">
      <c r="A40" s="38" t="s">
        <v>107</v>
      </c>
      <c r="B40" s="19" t="s">
        <v>260</v>
      </c>
      <c r="C40" s="19">
        <v>581</v>
      </c>
      <c r="D40" s="19">
        <v>502</v>
      </c>
      <c r="E40" s="19">
        <v>677</v>
      </c>
      <c r="F40" s="19">
        <v>3246</v>
      </c>
      <c r="G40" s="19">
        <v>6507</v>
      </c>
    </row>
    <row r="41" spans="1:7" x14ac:dyDescent="0.2">
      <c r="A41" s="38" t="s">
        <v>107</v>
      </c>
      <c r="B41" s="19" t="s">
        <v>261</v>
      </c>
      <c r="C41" s="19">
        <v>442</v>
      </c>
      <c r="D41" s="19">
        <v>315</v>
      </c>
      <c r="E41" s="19">
        <v>1095</v>
      </c>
      <c r="F41" s="19">
        <v>2318</v>
      </c>
      <c r="G41" s="19">
        <v>6481</v>
      </c>
    </row>
    <row r="42" spans="1:7" x14ac:dyDescent="0.2">
      <c r="A42" s="38" t="s">
        <v>107</v>
      </c>
      <c r="B42" s="19" t="s">
        <v>243</v>
      </c>
      <c r="C42" s="19">
        <v>792</v>
      </c>
      <c r="D42" s="19">
        <v>900</v>
      </c>
      <c r="E42" s="19">
        <v>798</v>
      </c>
      <c r="F42" s="19">
        <v>4369</v>
      </c>
      <c r="G42" s="19">
        <v>8167</v>
      </c>
    </row>
    <row r="43" spans="1:7" x14ac:dyDescent="0.2">
      <c r="A43" s="38" t="s">
        <v>107</v>
      </c>
      <c r="B43" s="19" t="s">
        <v>30</v>
      </c>
      <c r="C43" s="19">
        <v>7402</v>
      </c>
      <c r="D43" s="19">
        <v>5183</v>
      </c>
      <c r="E43" s="19">
        <v>8784</v>
      </c>
      <c r="F43" s="19">
        <v>37808</v>
      </c>
      <c r="G43" s="19">
        <v>75454</v>
      </c>
    </row>
    <row r="44" spans="1:7" x14ac:dyDescent="0.2">
      <c r="A44" s="38" t="s">
        <v>109</v>
      </c>
      <c r="B44" s="19" t="s">
        <v>262</v>
      </c>
      <c r="C44" s="19">
        <v>2017</v>
      </c>
      <c r="D44" s="19">
        <v>396</v>
      </c>
      <c r="E44" s="19">
        <v>0</v>
      </c>
      <c r="F44" s="19">
        <v>3213</v>
      </c>
      <c r="G44" s="19">
        <v>3213</v>
      </c>
    </row>
    <row r="45" spans="1:7" x14ac:dyDescent="0.2">
      <c r="A45" s="38" t="s">
        <v>109</v>
      </c>
      <c r="B45" s="19" t="s">
        <v>263</v>
      </c>
      <c r="C45" s="19">
        <v>1529</v>
      </c>
      <c r="D45" s="19">
        <v>2272</v>
      </c>
      <c r="E45" s="19">
        <v>1397</v>
      </c>
      <c r="F45" s="19">
        <v>9018</v>
      </c>
      <c r="G45" s="19">
        <v>20195</v>
      </c>
    </row>
    <row r="46" spans="1:7" x14ac:dyDescent="0.2">
      <c r="A46" s="38" t="s">
        <v>109</v>
      </c>
      <c r="B46" s="19" t="s">
        <v>264</v>
      </c>
      <c r="C46" s="19">
        <v>690</v>
      </c>
      <c r="D46" s="19">
        <v>1145</v>
      </c>
      <c r="E46" s="19">
        <v>563</v>
      </c>
      <c r="F46" s="19">
        <v>3047</v>
      </c>
      <c r="G46" s="19">
        <v>6754</v>
      </c>
    </row>
    <row r="47" spans="1:7" x14ac:dyDescent="0.2">
      <c r="A47" s="38" t="s">
        <v>109</v>
      </c>
      <c r="B47" s="19" t="s">
        <v>265</v>
      </c>
      <c r="C47" s="19">
        <v>481</v>
      </c>
      <c r="D47" s="19">
        <v>484</v>
      </c>
      <c r="E47" s="19">
        <v>246</v>
      </c>
      <c r="F47" s="19">
        <v>1308</v>
      </c>
      <c r="G47" s="19">
        <v>3895</v>
      </c>
    </row>
    <row r="48" spans="1:7" x14ac:dyDescent="0.2">
      <c r="A48" s="38" t="s">
        <v>109</v>
      </c>
      <c r="B48" s="19" t="s">
        <v>266</v>
      </c>
      <c r="C48" s="19">
        <v>459</v>
      </c>
      <c r="D48" s="19">
        <v>10</v>
      </c>
      <c r="E48" s="19">
        <v>0</v>
      </c>
      <c r="F48" s="19">
        <v>470</v>
      </c>
      <c r="G48" s="19">
        <v>470</v>
      </c>
    </row>
    <row r="49" spans="1:7" x14ac:dyDescent="0.2">
      <c r="A49" s="38" t="s">
        <v>109</v>
      </c>
      <c r="B49" s="19" t="s">
        <v>243</v>
      </c>
      <c r="C49" s="19">
        <v>408</v>
      </c>
      <c r="D49" s="19">
        <v>669</v>
      </c>
      <c r="E49" s="19">
        <v>825</v>
      </c>
      <c r="F49" s="19">
        <v>3472</v>
      </c>
      <c r="G49" s="19">
        <v>11325</v>
      </c>
    </row>
    <row r="50" spans="1:7" x14ac:dyDescent="0.2">
      <c r="A50" s="38" t="s">
        <v>109</v>
      </c>
      <c r="B50" s="19" t="s">
        <v>30</v>
      </c>
      <c r="C50" s="19">
        <v>5584</v>
      </c>
      <c r="D50" s="19">
        <v>4976</v>
      </c>
      <c r="E50" s="19">
        <v>3031</v>
      </c>
      <c r="F50" s="19">
        <v>20528</v>
      </c>
      <c r="G50" s="19">
        <v>45852</v>
      </c>
    </row>
    <row r="51" spans="1:7" x14ac:dyDescent="0.2">
      <c r="A51" s="38" t="s">
        <v>111</v>
      </c>
      <c r="B51" s="19" t="s">
        <v>267</v>
      </c>
      <c r="C51" s="19">
        <v>2075</v>
      </c>
      <c r="D51" s="19">
        <v>1688</v>
      </c>
      <c r="E51" s="19">
        <v>2508</v>
      </c>
      <c r="F51" s="19">
        <v>9416</v>
      </c>
      <c r="G51" s="19">
        <v>24489</v>
      </c>
    </row>
    <row r="52" spans="1:7" x14ac:dyDescent="0.2">
      <c r="A52" s="38" t="s">
        <v>111</v>
      </c>
      <c r="B52" s="19" t="s">
        <v>268</v>
      </c>
      <c r="C52" s="19">
        <v>1767</v>
      </c>
      <c r="D52" s="19">
        <v>1482</v>
      </c>
      <c r="E52" s="19">
        <v>1139</v>
      </c>
      <c r="F52" s="19">
        <v>5772</v>
      </c>
      <c r="G52" s="19">
        <v>11159</v>
      </c>
    </row>
    <row r="53" spans="1:7" x14ac:dyDescent="0.2">
      <c r="A53" s="38" t="s">
        <v>111</v>
      </c>
      <c r="B53" s="19" t="s">
        <v>269</v>
      </c>
      <c r="C53" s="19">
        <v>694</v>
      </c>
      <c r="D53" s="19">
        <v>121</v>
      </c>
      <c r="E53" s="19">
        <v>394</v>
      </c>
      <c r="F53" s="19">
        <v>1518</v>
      </c>
      <c r="G53" s="19">
        <v>5022</v>
      </c>
    </row>
    <row r="54" spans="1:7" x14ac:dyDescent="0.2">
      <c r="A54" s="38" t="s">
        <v>111</v>
      </c>
      <c r="B54" s="19" t="s">
        <v>270</v>
      </c>
      <c r="C54" s="19">
        <v>490</v>
      </c>
      <c r="D54" s="19">
        <v>1129</v>
      </c>
      <c r="E54" s="19">
        <v>642</v>
      </c>
      <c r="F54" s="19">
        <v>2793</v>
      </c>
      <c r="G54" s="19">
        <v>4670</v>
      </c>
    </row>
    <row r="55" spans="1:7" x14ac:dyDescent="0.2">
      <c r="A55" s="38" t="s">
        <v>111</v>
      </c>
      <c r="B55" s="19" t="s">
        <v>243</v>
      </c>
      <c r="C55" s="19">
        <v>140</v>
      </c>
      <c r="D55" s="19">
        <v>428</v>
      </c>
      <c r="E55" s="19">
        <v>0</v>
      </c>
      <c r="F55" s="19">
        <v>1017</v>
      </c>
      <c r="G55" s="19">
        <v>2075</v>
      </c>
    </row>
    <row r="56" spans="1:7" x14ac:dyDescent="0.2">
      <c r="A56" s="38" t="s">
        <v>111</v>
      </c>
      <c r="B56" s="19" t="s">
        <v>30</v>
      </c>
      <c r="C56" s="19">
        <v>5166</v>
      </c>
      <c r="D56" s="19">
        <v>4848</v>
      </c>
      <c r="E56" s="19">
        <v>4683</v>
      </c>
      <c r="F56" s="19">
        <v>20516</v>
      </c>
      <c r="G56" s="19">
        <v>47415</v>
      </c>
    </row>
    <row r="57" spans="1:7" x14ac:dyDescent="0.2">
      <c r="A57" s="38" t="s">
        <v>113</v>
      </c>
      <c r="B57" s="19" t="s">
        <v>271</v>
      </c>
      <c r="C57" s="19">
        <v>4721</v>
      </c>
      <c r="D57" s="19">
        <v>7140</v>
      </c>
      <c r="E57" s="19">
        <v>5</v>
      </c>
      <c r="F57" s="19">
        <v>20925</v>
      </c>
      <c r="G57" s="19">
        <v>32617</v>
      </c>
    </row>
    <row r="58" spans="1:7" x14ac:dyDescent="0.2">
      <c r="A58" s="38" t="s">
        <v>113</v>
      </c>
      <c r="B58" s="19" t="s">
        <v>272</v>
      </c>
      <c r="C58" s="19">
        <v>251</v>
      </c>
      <c r="D58" s="19">
        <v>552</v>
      </c>
      <c r="E58" s="19">
        <v>1</v>
      </c>
      <c r="F58" s="19">
        <v>2874</v>
      </c>
      <c r="G58" s="19">
        <v>5089</v>
      </c>
    </row>
    <row r="59" spans="1:7" x14ac:dyDescent="0.2">
      <c r="A59" s="38" t="s">
        <v>113</v>
      </c>
      <c r="B59" s="19" t="s">
        <v>30</v>
      </c>
      <c r="C59" s="19">
        <v>4972</v>
      </c>
      <c r="D59" s="19">
        <v>7692</v>
      </c>
      <c r="E59" s="19">
        <v>6</v>
      </c>
      <c r="F59" s="19">
        <v>23799</v>
      </c>
      <c r="G59" s="19">
        <v>37706</v>
      </c>
    </row>
    <row r="60" spans="1:7" x14ac:dyDescent="0.2">
      <c r="A60" s="38" t="s">
        <v>115</v>
      </c>
      <c r="B60" s="19" t="s">
        <v>273</v>
      </c>
      <c r="C60" s="19">
        <v>1737</v>
      </c>
      <c r="D60" s="19">
        <v>1310</v>
      </c>
      <c r="E60" s="19">
        <v>3875</v>
      </c>
      <c r="F60" s="19">
        <v>5299</v>
      </c>
      <c r="G60" s="19">
        <v>15555</v>
      </c>
    </row>
    <row r="61" spans="1:7" x14ac:dyDescent="0.2">
      <c r="A61" s="38" t="s">
        <v>115</v>
      </c>
      <c r="B61" s="19" t="s">
        <v>274</v>
      </c>
      <c r="C61" s="19">
        <v>1297</v>
      </c>
      <c r="D61" s="19">
        <v>958</v>
      </c>
      <c r="E61" s="19">
        <v>4995</v>
      </c>
      <c r="F61" s="19">
        <v>5083</v>
      </c>
      <c r="G61" s="19">
        <v>7169</v>
      </c>
    </row>
    <row r="62" spans="1:7" x14ac:dyDescent="0.2">
      <c r="A62" s="38" t="s">
        <v>115</v>
      </c>
      <c r="B62" s="19" t="s">
        <v>275</v>
      </c>
      <c r="C62" s="19">
        <v>638</v>
      </c>
      <c r="D62" s="19">
        <v>751</v>
      </c>
      <c r="E62" s="19">
        <v>5866</v>
      </c>
      <c r="F62" s="19">
        <v>1770</v>
      </c>
      <c r="G62" s="19">
        <v>1867</v>
      </c>
    </row>
    <row r="63" spans="1:7" x14ac:dyDescent="0.2">
      <c r="A63" s="38" t="s">
        <v>115</v>
      </c>
      <c r="B63" s="19" t="s">
        <v>243</v>
      </c>
      <c r="C63" s="19">
        <v>550</v>
      </c>
      <c r="D63" s="19">
        <v>532</v>
      </c>
      <c r="E63" s="19">
        <v>2360</v>
      </c>
      <c r="F63" s="19">
        <v>1970</v>
      </c>
      <c r="G63" s="19">
        <v>2718</v>
      </c>
    </row>
    <row r="64" spans="1:7" x14ac:dyDescent="0.2">
      <c r="A64" s="38" t="s">
        <v>115</v>
      </c>
      <c r="B64" s="19" t="s">
        <v>30</v>
      </c>
      <c r="C64" s="19">
        <v>4222</v>
      </c>
      <c r="D64" s="19">
        <v>3551</v>
      </c>
      <c r="E64" s="19">
        <v>17096</v>
      </c>
      <c r="F64" s="19">
        <v>14122</v>
      </c>
      <c r="G64" s="19">
        <v>27309</v>
      </c>
    </row>
    <row r="65" spans="1:7" x14ac:dyDescent="0.2">
      <c r="A65" s="38" t="s">
        <v>117</v>
      </c>
      <c r="B65" s="19" t="s">
        <v>276</v>
      </c>
      <c r="C65" s="19">
        <v>3642</v>
      </c>
      <c r="D65" s="19">
        <v>418</v>
      </c>
      <c r="E65" s="19">
        <v>0</v>
      </c>
      <c r="F65" s="19">
        <v>7864</v>
      </c>
      <c r="G65" s="19">
        <v>9337</v>
      </c>
    </row>
    <row r="66" spans="1:7" x14ac:dyDescent="0.2">
      <c r="A66" s="38" t="s">
        <v>117</v>
      </c>
      <c r="B66" s="19" t="s">
        <v>277</v>
      </c>
      <c r="C66" s="19">
        <v>342</v>
      </c>
      <c r="D66" s="19">
        <v>43</v>
      </c>
      <c r="E66" s="19">
        <v>1</v>
      </c>
      <c r="F66" s="19">
        <v>397</v>
      </c>
      <c r="G66" s="19">
        <v>398</v>
      </c>
    </row>
    <row r="67" spans="1:7" x14ac:dyDescent="0.2">
      <c r="A67" s="38" t="s">
        <v>117</v>
      </c>
      <c r="B67" s="19" t="s">
        <v>243</v>
      </c>
      <c r="C67" s="19">
        <v>16</v>
      </c>
      <c r="D67" s="19">
        <v>19</v>
      </c>
      <c r="E67" s="19">
        <v>12</v>
      </c>
      <c r="F67" s="19">
        <v>130</v>
      </c>
      <c r="G67" s="19">
        <v>159</v>
      </c>
    </row>
    <row r="68" spans="1:7" x14ac:dyDescent="0.2">
      <c r="A68" s="38" t="s">
        <v>117</v>
      </c>
      <c r="B68" s="19" t="s">
        <v>30</v>
      </c>
      <c r="C68" s="19">
        <v>4000</v>
      </c>
      <c r="D68" s="19">
        <v>480</v>
      </c>
      <c r="E68" s="19">
        <v>13</v>
      </c>
      <c r="F68" s="19">
        <v>8391</v>
      </c>
      <c r="G68" s="19">
        <v>9894</v>
      </c>
    </row>
    <row r="69" spans="1:7" x14ac:dyDescent="0.2">
      <c r="A69" s="38" t="s">
        <v>119</v>
      </c>
      <c r="B69" s="19" t="s">
        <v>278</v>
      </c>
      <c r="C69" s="19">
        <v>1868</v>
      </c>
      <c r="D69" s="19">
        <v>3257</v>
      </c>
      <c r="E69" s="19">
        <v>1820</v>
      </c>
      <c r="F69" s="19">
        <v>12847</v>
      </c>
      <c r="G69" s="19">
        <v>22830</v>
      </c>
    </row>
    <row r="70" spans="1:7" x14ac:dyDescent="0.2">
      <c r="A70" s="38" t="s">
        <v>119</v>
      </c>
      <c r="B70" s="19" t="s">
        <v>279</v>
      </c>
      <c r="C70" s="19">
        <v>1505</v>
      </c>
      <c r="D70" s="19">
        <v>2307</v>
      </c>
      <c r="E70" s="19">
        <v>1227</v>
      </c>
      <c r="F70" s="19">
        <v>6861</v>
      </c>
      <c r="G70" s="19">
        <v>14803</v>
      </c>
    </row>
    <row r="71" spans="1:7" x14ac:dyDescent="0.2">
      <c r="A71" s="38" t="s">
        <v>119</v>
      </c>
      <c r="B71" s="19" t="s">
        <v>243</v>
      </c>
      <c r="C71" s="19">
        <v>92</v>
      </c>
      <c r="D71" s="19">
        <v>123</v>
      </c>
      <c r="E71" s="19">
        <v>0</v>
      </c>
      <c r="F71" s="19">
        <v>390</v>
      </c>
      <c r="G71" s="19">
        <v>1124</v>
      </c>
    </row>
    <row r="72" spans="1:7" x14ac:dyDescent="0.2">
      <c r="A72" s="38" t="s">
        <v>119</v>
      </c>
      <c r="B72" s="19" t="s">
        <v>30</v>
      </c>
      <c r="C72" s="19">
        <v>3465</v>
      </c>
      <c r="D72" s="19">
        <v>5687</v>
      </c>
      <c r="E72" s="19">
        <v>3047</v>
      </c>
      <c r="F72" s="19">
        <v>20098</v>
      </c>
      <c r="G72" s="19">
        <v>38757</v>
      </c>
    </row>
    <row r="73" spans="1:7" x14ac:dyDescent="0.2">
      <c r="A73" s="38" t="s">
        <v>121</v>
      </c>
      <c r="B73" s="19" t="s">
        <v>280</v>
      </c>
      <c r="C73" s="19">
        <v>1218</v>
      </c>
      <c r="D73" s="19">
        <v>0</v>
      </c>
      <c r="E73" s="19">
        <v>2490</v>
      </c>
      <c r="F73" s="19">
        <v>4607</v>
      </c>
      <c r="G73" s="19">
        <v>12768</v>
      </c>
    </row>
    <row r="74" spans="1:7" x14ac:dyDescent="0.2">
      <c r="A74" s="38" t="s">
        <v>121</v>
      </c>
      <c r="B74" s="19" t="s">
        <v>281</v>
      </c>
      <c r="C74" s="19">
        <v>1124</v>
      </c>
      <c r="D74" s="19">
        <v>1381</v>
      </c>
      <c r="E74" s="19">
        <v>1532</v>
      </c>
      <c r="F74" s="19">
        <v>6938</v>
      </c>
      <c r="G74" s="19">
        <v>12792</v>
      </c>
    </row>
    <row r="75" spans="1:7" x14ac:dyDescent="0.2">
      <c r="A75" s="38" t="s">
        <v>121</v>
      </c>
      <c r="B75" s="19" t="s">
        <v>282</v>
      </c>
      <c r="C75" s="19">
        <v>496</v>
      </c>
      <c r="D75" s="19">
        <v>903</v>
      </c>
      <c r="E75" s="19">
        <v>1227</v>
      </c>
      <c r="F75" s="19">
        <v>3200</v>
      </c>
      <c r="G75" s="19">
        <v>7465</v>
      </c>
    </row>
    <row r="76" spans="1:7" x14ac:dyDescent="0.2">
      <c r="A76" s="38" t="s">
        <v>121</v>
      </c>
      <c r="B76" s="19" t="s">
        <v>243</v>
      </c>
      <c r="C76" s="19">
        <v>393</v>
      </c>
      <c r="D76" s="19">
        <v>1399</v>
      </c>
      <c r="E76" s="19">
        <v>1498</v>
      </c>
      <c r="F76" s="19">
        <v>12608</v>
      </c>
      <c r="G76" s="19">
        <v>32793</v>
      </c>
    </row>
    <row r="77" spans="1:7" x14ac:dyDescent="0.2">
      <c r="A77" s="38" t="s">
        <v>121</v>
      </c>
      <c r="B77" s="19" t="s">
        <v>30</v>
      </c>
      <c r="C77" s="19">
        <v>3231</v>
      </c>
      <c r="D77" s="19">
        <v>3683</v>
      </c>
      <c r="E77" s="19">
        <v>6747</v>
      </c>
      <c r="F77" s="19">
        <v>27353</v>
      </c>
      <c r="G77" s="19">
        <v>65818</v>
      </c>
    </row>
    <row r="78" spans="1:7" x14ac:dyDescent="0.2">
      <c r="A78" s="38" t="s">
        <v>123</v>
      </c>
      <c r="B78" s="19" t="s">
        <v>283</v>
      </c>
      <c r="C78" s="19">
        <v>2332</v>
      </c>
      <c r="D78" s="19">
        <v>4331</v>
      </c>
      <c r="E78" s="19">
        <v>0</v>
      </c>
      <c r="F78" s="19">
        <v>9122</v>
      </c>
      <c r="G78" s="19">
        <v>9356</v>
      </c>
    </row>
    <row r="79" spans="1:7" x14ac:dyDescent="0.2">
      <c r="A79" s="38" t="s">
        <v>123</v>
      </c>
      <c r="B79" s="19" t="s">
        <v>284</v>
      </c>
      <c r="C79" s="19">
        <v>288</v>
      </c>
      <c r="D79" s="19">
        <v>0</v>
      </c>
      <c r="E79" s="19">
        <v>28</v>
      </c>
      <c r="F79" s="19">
        <v>381</v>
      </c>
      <c r="G79" s="19">
        <v>1184</v>
      </c>
    </row>
    <row r="80" spans="1:7" x14ac:dyDescent="0.2">
      <c r="A80" s="38" t="s">
        <v>123</v>
      </c>
      <c r="B80" s="19" t="s">
        <v>285</v>
      </c>
      <c r="C80" s="19">
        <v>217</v>
      </c>
      <c r="D80" s="19">
        <v>71</v>
      </c>
      <c r="E80" s="19">
        <v>351</v>
      </c>
      <c r="F80" s="19">
        <v>935</v>
      </c>
      <c r="G80" s="19">
        <v>3006</v>
      </c>
    </row>
    <row r="81" spans="1:7" x14ac:dyDescent="0.2">
      <c r="A81" s="38" t="s">
        <v>123</v>
      </c>
      <c r="B81" s="19" t="s">
        <v>30</v>
      </c>
      <c r="C81" s="19">
        <v>2837</v>
      </c>
      <c r="D81" s="19">
        <v>4402</v>
      </c>
      <c r="E81" s="19">
        <v>379</v>
      </c>
      <c r="F81" s="19">
        <v>10438</v>
      </c>
      <c r="G81" s="19">
        <v>13546</v>
      </c>
    </row>
    <row r="82" spans="1:7" x14ac:dyDescent="0.2">
      <c r="A82" s="38" t="s">
        <v>125</v>
      </c>
      <c r="B82" s="19" t="s">
        <v>286</v>
      </c>
      <c r="C82" s="19">
        <v>1949</v>
      </c>
      <c r="D82" s="19">
        <v>2286</v>
      </c>
      <c r="E82" s="19">
        <v>726</v>
      </c>
      <c r="F82" s="19">
        <v>6755</v>
      </c>
      <c r="G82" s="19">
        <v>8825</v>
      </c>
    </row>
    <row r="83" spans="1:7" x14ac:dyDescent="0.2">
      <c r="A83" s="38" t="s">
        <v>125</v>
      </c>
      <c r="B83" s="19" t="s">
        <v>287</v>
      </c>
      <c r="C83" s="19">
        <v>878</v>
      </c>
      <c r="D83" s="19">
        <v>1000</v>
      </c>
      <c r="E83" s="19">
        <v>0</v>
      </c>
      <c r="F83" s="19">
        <v>3478</v>
      </c>
      <c r="G83" s="19">
        <v>5979</v>
      </c>
    </row>
    <row r="84" spans="1:7" x14ac:dyDescent="0.2">
      <c r="A84" s="38" t="s">
        <v>125</v>
      </c>
      <c r="B84" s="19" t="s">
        <v>243</v>
      </c>
      <c r="C84" s="19">
        <v>1</v>
      </c>
      <c r="D84" s="19">
        <v>0</v>
      </c>
      <c r="E84" s="19">
        <v>0</v>
      </c>
      <c r="F84" s="19">
        <v>1</v>
      </c>
      <c r="G84" s="19">
        <v>1</v>
      </c>
    </row>
    <row r="85" spans="1:7" x14ac:dyDescent="0.2">
      <c r="A85" s="38" t="s">
        <v>125</v>
      </c>
      <c r="B85" s="19" t="s">
        <v>30</v>
      </c>
      <c r="C85" s="19">
        <v>2828</v>
      </c>
      <c r="D85" s="19">
        <v>3286</v>
      </c>
      <c r="E85" s="19">
        <v>726</v>
      </c>
      <c r="F85" s="19">
        <v>10234</v>
      </c>
      <c r="G85" s="19">
        <v>14805</v>
      </c>
    </row>
    <row r="86" spans="1:7" x14ac:dyDescent="0.2">
      <c r="A86" s="38" t="s">
        <v>127</v>
      </c>
      <c r="B86" s="19" t="s">
        <v>288</v>
      </c>
      <c r="C86" s="19">
        <v>1658</v>
      </c>
      <c r="D86" s="19">
        <v>1955</v>
      </c>
      <c r="E86" s="19">
        <v>790</v>
      </c>
      <c r="F86" s="19">
        <v>9527</v>
      </c>
      <c r="G86" s="19">
        <v>18038</v>
      </c>
    </row>
    <row r="87" spans="1:7" x14ac:dyDescent="0.2">
      <c r="A87" s="38" t="s">
        <v>127</v>
      </c>
      <c r="B87" s="19" t="s">
        <v>289</v>
      </c>
      <c r="C87" s="19">
        <v>810</v>
      </c>
      <c r="D87" s="19">
        <v>846</v>
      </c>
      <c r="E87" s="19">
        <v>326</v>
      </c>
      <c r="F87" s="19">
        <v>3826</v>
      </c>
      <c r="G87" s="19">
        <v>6423</v>
      </c>
    </row>
    <row r="88" spans="1:7" x14ac:dyDescent="0.2">
      <c r="A88" s="38" t="s">
        <v>127</v>
      </c>
      <c r="B88" s="19" t="s">
        <v>290</v>
      </c>
      <c r="C88" s="19">
        <v>175</v>
      </c>
      <c r="D88" s="19">
        <v>253</v>
      </c>
      <c r="E88" s="19">
        <v>109</v>
      </c>
      <c r="F88" s="19">
        <v>637</v>
      </c>
      <c r="G88" s="19">
        <v>1800</v>
      </c>
    </row>
    <row r="89" spans="1:7" x14ac:dyDescent="0.2">
      <c r="A89" s="38" t="s">
        <v>127</v>
      </c>
      <c r="B89" s="19" t="s">
        <v>243</v>
      </c>
      <c r="C89" s="19">
        <v>8</v>
      </c>
      <c r="D89" s="19">
        <v>12</v>
      </c>
      <c r="E89" s="19">
        <v>54</v>
      </c>
      <c r="F89" s="19">
        <v>117</v>
      </c>
      <c r="G89" s="19">
        <v>1120</v>
      </c>
    </row>
    <row r="90" spans="1:7" x14ac:dyDescent="0.2">
      <c r="A90" s="38" t="s">
        <v>127</v>
      </c>
      <c r="B90" s="19" t="s">
        <v>30</v>
      </c>
      <c r="C90" s="19">
        <v>2651</v>
      </c>
      <c r="D90" s="19">
        <v>3066</v>
      </c>
      <c r="E90" s="19">
        <v>1279</v>
      </c>
      <c r="F90" s="19">
        <v>14107</v>
      </c>
      <c r="G90" s="19">
        <v>27381</v>
      </c>
    </row>
    <row r="91" spans="1:7" x14ac:dyDescent="0.2">
      <c r="A91" s="38" t="s">
        <v>129</v>
      </c>
      <c r="B91" s="19" t="s">
        <v>291</v>
      </c>
      <c r="C91" s="19">
        <v>747</v>
      </c>
      <c r="D91" s="19">
        <v>372</v>
      </c>
      <c r="E91" s="19">
        <v>687</v>
      </c>
      <c r="F91" s="19">
        <v>2277</v>
      </c>
      <c r="G91" s="19">
        <v>4805</v>
      </c>
    </row>
    <row r="92" spans="1:7" x14ac:dyDescent="0.2">
      <c r="A92" s="38" t="s">
        <v>129</v>
      </c>
      <c r="B92" s="19" t="s">
        <v>292</v>
      </c>
      <c r="C92" s="19">
        <v>576</v>
      </c>
      <c r="D92" s="19">
        <v>389</v>
      </c>
      <c r="E92" s="19">
        <v>1016</v>
      </c>
      <c r="F92" s="19">
        <v>2336</v>
      </c>
      <c r="G92" s="19">
        <v>5342</v>
      </c>
    </row>
    <row r="93" spans="1:7" x14ac:dyDescent="0.2">
      <c r="A93" s="38" t="s">
        <v>129</v>
      </c>
      <c r="B93" s="19" t="s">
        <v>293</v>
      </c>
      <c r="C93" s="19">
        <v>366</v>
      </c>
      <c r="D93" s="19">
        <v>416</v>
      </c>
      <c r="E93" s="19">
        <v>505</v>
      </c>
      <c r="F93" s="19">
        <v>2072</v>
      </c>
      <c r="G93" s="19">
        <v>4906</v>
      </c>
    </row>
    <row r="94" spans="1:7" x14ac:dyDescent="0.2">
      <c r="A94" s="38" t="s">
        <v>129</v>
      </c>
      <c r="B94" s="19" t="s">
        <v>294</v>
      </c>
      <c r="C94" s="19">
        <v>201</v>
      </c>
      <c r="D94" s="19">
        <v>70</v>
      </c>
      <c r="E94" s="19">
        <v>142</v>
      </c>
      <c r="F94" s="19">
        <v>804</v>
      </c>
      <c r="G94" s="19">
        <v>1805</v>
      </c>
    </row>
    <row r="95" spans="1:7" x14ac:dyDescent="0.2">
      <c r="A95" s="38" t="s">
        <v>129</v>
      </c>
      <c r="B95" s="19" t="s">
        <v>295</v>
      </c>
      <c r="C95" s="19">
        <v>149</v>
      </c>
      <c r="D95" s="19">
        <v>178</v>
      </c>
      <c r="E95" s="19">
        <v>346</v>
      </c>
      <c r="F95" s="19">
        <v>750</v>
      </c>
      <c r="G95" s="19">
        <v>1726</v>
      </c>
    </row>
    <row r="96" spans="1:7" x14ac:dyDescent="0.2">
      <c r="A96" s="38" t="s">
        <v>129</v>
      </c>
      <c r="B96" s="19" t="s">
        <v>296</v>
      </c>
      <c r="C96" s="19">
        <v>126</v>
      </c>
      <c r="D96" s="19">
        <v>188</v>
      </c>
      <c r="E96" s="19">
        <v>218</v>
      </c>
      <c r="F96" s="19">
        <v>781</v>
      </c>
      <c r="G96" s="19">
        <v>1756</v>
      </c>
    </row>
    <row r="97" spans="1:7" x14ac:dyDescent="0.2">
      <c r="A97" s="38" t="s">
        <v>129</v>
      </c>
      <c r="B97" s="19" t="s">
        <v>243</v>
      </c>
      <c r="C97" s="19">
        <v>177</v>
      </c>
      <c r="D97" s="19">
        <v>353</v>
      </c>
      <c r="E97" s="19">
        <v>1294</v>
      </c>
      <c r="F97" s="19">
        <v>1080</v>
      </c>
      <c r="G97" s="19">
        <v>2554</v>
      </c>
    </row>
    <row r="98" spans="1:7" x14ac:dyDescent="0.2">
      <c r="A98" s="38" t="s">
        <v>129</v>
      </c>
      <c r="B98" s="19" t="s">
        <v>30</v>
      </c>
      <c r="C98" s="19">
        <v>2342</v>
      </c>
      <c r="D98" s="19">
        <v>1966</v>
      </c>
      <c r="E98" s="19">
        <v>4208</v>
      </c>
      <c r="F98" s="19">
        <v>10100</v>
      </c>
      <c r="G98" s="19">
        <v>22894</v>
      </c>
    </row>
    <row r="99" spans="1:7" x14ac:dyDescent="0.2">
      <c r="A99" s="38" t="s">
        <v>131</v>
      </c>
      <c r="B99" s="19" t="s">
        <v>297</v>
      </c>
      <c r="C99" s="19">
        <v>715</v>
      </c>
      <c r="D99" s="19">
        <v>507</v>
      </c>
      <c r="E99" s="19">
        <v>582</v>
      </c>
      <c r="F99" s="19">
        <v>3229</v>
      </c>
      <c r="G99" s="19">
        <v>6072</v>
      </c>
    </row>
    <row r="100" spans="1:7" x14ac:dyDescent="0.2">
      <c r="A100" s="38" t="s">
        <v>131</v>
      </c>
      <c r="B100" s="19" t="s">
        <v>298</v>
      </c>
      <c r="C100" s="19">
        <v>384</v>
      </c>
      <c r="D100" s="19">
        <v>280</v>
      </c>
      <c r="E100" s="19">
        <v>468</v>
      </c>
      <c r="F100" s="19">
        <v>1929</v>
      </c>
      <c r="G100" s="19">
        <v>3332</v>
      </c>
    </row>
    <row r="101" spans="1:7" x14ac:dyDescent="0.2">
      <c r="A101" s="38" t="s">
        <v>131</v>
      </c>
      <c r="B101" s="19" t="s">
        <v>299</v>
      </c>
      <c r="C101" s="19">
        <v>363</v>
      </c>
      <c r="D101" s="19">
        <v>136</v>
      </c>
      <c r="E101" s="19">
        <v>80</v>
      </c>
      <c r="F101" s="19">
        <v>513</v>
      </c>
      <c r="G101" s="19">
        <v>751</v>
      </c>
    </row>
    <row r="102" spans="1:7" x14ac:dyDescent="0.2">
      <c r="A102" s="38" t="s">
        <v>131</v>
      </c>
      <c r="B102" s="19" t="s">
        <v>300</v>
      </c>
      <c r="C102" s="19">
        <v>112</v>
      </c>
      <c r="D102" s="19">
        <v>9</v>
      </c>
      <c r="E102" s="19">
        <v>33</v>
      </c>
      <c r="F102" s="19">
        <v>169</v>
      </c>
      <c r="G102" s="19">
        <v>384</v>
      </c>
    </row>
    <row r="103" spans="1:7" x14ac:dyDescent="0.2">
      <c r="A103" s="38" t="s">
        <v>131</v>
      </c>
      <c r="B103" s="19" t="s">
        <v>301</v>
      </c>
      <c r="C103" s="19">
        <v>108</v>
      </c>
      <c r="D103" s="19">
        <v>72</v>
      </c>
      <c r="E103" s="19">
        <v>241</v>
      </c>
      <c r="F103" s="19">
        <v>648</v>
      </c>
      <c r="G103" s="19">
        <v>1081</v>
      </c>
    </row>
    <row r="104" spans="1:7" x14ac:dyDescent="0.2">
      <c r="A104" s="38" t="s">
        <v>131</v>
      </c>
      <c r="B104" s="19" t="s">
        <v>243</v>
      </c>
      <c r="C104" s="19">
        <v>409</v>
      </c>
      <c r="D104" s="19">
        <v>321</v>
      </c>
      <c r="E104" s="19">
        <v>1580</v>
      </c>
      <c r="F104" s="19">
        <v>3093</v>
      </c>
      <c r="G104" s="19">
        <v>9272</v>
      </c>
    </row>
    <row r="105" spans="1:7" x14ac:dyDescent="0.2">
      <c r="A105" s="38" t="s">
        <v>131</v>
      </c>
      <c r="B105" s="19" t="s">
        <v>30</v>
      </c>
      <c r="C105" s="19">
        <v>2091</v>
      </c>
      <c r="D105" s="19">
        <v>1325</v>
      </c>
      <c r="E105" s="19">
        <v>2984</v>
      </c>
      <c r="F105" s="19">
        <v>9581</v>
      </c>
      <c r="G105" s="19">
        <v>20892</v>
      </c>
    </row>
    <row r="106" spans="1:7" x14ac:dyDescent="0.2">
      <c r="A106" s="38" t="s">
        <v>121</v>
      </c>
      <c r="B106" s="19" t="s">
        <v>302</v>
      </c>
      <c r="C106" s="19">
        <v>1884</v>
      </c>
      <c r="D106" s="19">
        <v>12</v>
      </c>
      <c r="E106" s="19">
        <v>0</v>
      </c>
      <c r="F106" s="19">
        <v>1906</v>
      </c>
      <c r="G106" s="19">
        <v>1906</v>
      </c>
    </row>
    <row r="107" spans="1:7" x14ac:dyDescent="0.2">
      <c r="A107" s="38" t="s">
        <v>121</v>
      </c>
      <c r="B107" s="19" t="s">
        <v>30</v>
      </c>
      <c r="C107" s="19">
        <v>1884</v>
      </c>
      <c r="D107" s="19">
        <v>12</v>
      </c>
      <c r="E107" s="19">
        <v>0</v>
      </c>
      <c r="F107" s="19">
        <v>1906</v>
      </c>
      <c r="G107" s="19">
        <v>1906</v>
      </c>
    </row>
    <row r="108" spans="1:7" x14ac:dyDescent="0.2">
      <c r="A108" s="38" t="s">
        <v>134</v>
      </c>
      <c r="B108" s="19" t="s">
        <v>303</v>
      </c>
      <c r="C108" s="19">
        <v>756</v>
      </c>
      <c r="D108" s="19">
        <v>186</v>
      </c>
      <c r="E108" s="19">
        <v>72</v>
      </c>
      <c r="F108" s="19">
        <v>2140</v>
      </c>
      <c r="G108" s="19">
        <v>4118</v>
      </c>
    </row>
    <row r="109" spans="1:7" x14ac:dyDescent="0.2">
      <c r="A109" s="38" t="s">
        <v>134</v>
      </c>
      <c r="B109" s="19" t="s">
        <v>304</v>
      </c>
      <c r="C109" s="19">
        <v>353</v>
      </c>
      <c r="D109" s="19">
        <v>132</v>
      </c>
      <c r="E109" s="19">
        <v>143</v>
      </c>
      <c r="F109" s="19">
        <v>1108</v>
      </c>
      <c r="G109" s="19">
        <v>1298</v>
      </c>
    </row>
    <row r="110" spans="1:7" x14ac:dyDescent="0.2">
      <c r="A110" s="38" t="s">
        <v>134</v>
      </c>
      <c r="B110" s="19" t="s">
        <v>305</v>
      </c>
      <c r="C110" s="19">
        <v>233</v>
      </c>
      <c r="D110" s="19">
        <v>424</v>
      </c>
      <c r="E110" s="19">
        <v>320</v>
      </c>
      <c r="F110" s="19">
        <v>1462</v>
      </c>
      <c r="G110" s="19">
        <v>3902</v>
      </c>
    </row>
    <row r="111" spans="1:7" x14ac:dyDescent="0.2">
      <c r="A111" s="38" t="s">
        <v>134</v>
      </c>
      <c r="B111" s="19" t="s">
        <v>306</v>
      </c>
      <c r="C111" s="19">
        <v>148</v>
      </c>
      <c r="D111" s="19">
        <v>206</v>
      </c>
      <c r="E111" s="19">
        <v>304</v>
      </c>
      <c r="F111" s="19">
        <v>1322</v>
      </c>
      <c r="G111" s="19">
        <v>2715</v>
      </c>
    </row>
    <row r="112" spans="1:7" x14ac:dyDescent="0.2">
      <c r="A112" s="38" t="s">
        <v>134</v>
      </c>
      <c r="B112" s="19" t="s">
        <v>307</v>
      </c>
      <c r="C112" s="19">
        <v>113</v>
      </c>
      <c r="D112" s="19">
        <v>137</v>
      </c>
      <c r="E112" s="19">
        <v>58</v>
      </c>
      <c r="F112" s="19">
        <v>523</v>
      </c>
      <c r="G112" s="19">
        <v>815</v>
      </c>
    </row>
    <row r="113" spans="1:7" x14ac:dyDescent="0.2">
      <c r="A113" s="38" t="s">
        <v>134</v>
      </c>
      <c r="B113" s="19" t="s">
        <v>308</v>
      </c>
      <c r="C113" s="19">
        <v>97</v>
      </c>
      <c r="D113" s="19">
        <v>156</v>
      </c>
      <c r="E113" s="19">
        <v>73</v>
      </c>
      <c r="F113" s="19">
        <v>472</v>
      </c>
      <c r="G113" s="19">
        <v>871</v>
      </c>
    </row>
    <row r="114" spans="1:7" x14ac:dyDescent="0.2">
      <c r="A114" s="38" t="s">
        <v>134</v>
      </c>
      <c r="B114" s="19" t="s">
        <v>243</v>
      </c>
      <c r="C114" s="19">
        <v>162</v>
      </c>
      <c r="D114" s="19">
        <v>152</v>
      </c>
      <c r="E114" s="19">
        <v>445</v>
      </c>
      <c r="F114" s="19">
        <v>1081</v>
      </c>
      <c r="G114" s="19">
        <v>2439</v>
      </c>
    </row>
    <row r="115" spans="1:7" x14ac:dyDescent="0.2">
      <c r="A115" s="38" t="s">
        <v>134</v>
      </c>
      <c r="B115" s="19" t="s">
        <v>30</v>
      </c>
      <c r="C115" s="19">
        <v>1862</v>
      </c>
      <c r="D115" s="19">
        <v>1393</v>
      </c>
      <c r="E115" s="19">
        <v>1415</v>
      </c>
      <c r="F115" s="19">
        <v>8108</v>
      </c>
      <c r="G115" s="19">
        <v>16158</v>
      </c>
    </row>
    <row r="116" spans="1:7" x14ac:dyDescent="0.2">
      <c r="A116" s="38" t="s">
        <v>136</v>
      </c>
      <c r="B116" s="19" t="s">
        <v>309</v>
      </c>
      <c r="C116" s="19">
        <v>1567</v>
      </c>
      <c r="D116" s="19">
        <v>1434</v>
      </c>
      <c r="E116" s="19">
        <v>2110</v>
      </c>
      <c r="F116" s="19">
        <v>8741</v>
      </c>
      <c r="G116" s="19">
        <v>16601</v>
      </c>
    </row>
    <row r="117" spans="1:7" x14ac:dyDescent="0.2">
      <c r="A117" s="38" t="s">
        <v>136</v>
      </c>
      <c r="B117" s="19" t="s">
        <v>30</v>
      </c>
      <c r="C117" s="19">
        <v>1567</v>
      </c>
      <c r="D117" s="19">
        <v>1434</v>
      </c>
      <c r="E117" s="19">
        <v>2110</v>
      </c>
      <c r="F117" s="19">
        <v>8741</v>
      </c>
      <c r="G117" s="19">
        <v>16601</v>
      </c>
    </row>
    <row r="118" spans="1:7" x14ac:dyDescent="0.2">
      <c r="A118" s="38" t="s">
        <v>138</v>
      </c>
      <c r="B118" s="19" t="s">
        <v>310</v>
      </c>
      <c r="C118" s="19">
        <v>709</v>
      </c>
      <c r="D118" s="19">
        <v>631</v>
      </c>
      <c r="E118" s="19">
        <v>334</v>
      </c>
      <c r="F118" s="19">
        <v>1887</v>
      </c>
      <c r="G118" s="19">
        <v>4529</v>
      </c>
    </row>
    <row r="119" spans="1:7" x14ac:dyDescent="0.2">
      <c r="A119" s="38" t="s">
        <v>138</v>
      </c>
      <c r="B119" s="19" t="s">
        <v>311</v>
      </c>
      <c r="C119" s="19">
        <v>483</v>
      </c>
      <c r="D119" s="19">
        <v>97</v>
      </c>
      <c r="E119" s="19">
        <v>281</v>
      </c>
      <c r="F119" s="19">
        <v>2277</v>
      </c>
      <c r="G119" s="19">
        <v>6111</v>
      </c>
    </row>
    <row r="120" spans="1:7" x14ac:dyDescent="0.2">
      <c r="A120" s="38" t="s">
        <v>138</v>
      </c>
      <c r="B120" s="19" t="s">
        <v>312</v>
      </c>
      <c r="C120" s="19">
        <v>163</v>
      </c>
      <c r="D120" s="19">
        <v>276</v>
      </c>
      <c r="E120" s="19">
        <v>1242</v>
      </c>
      <c r="F120" s="19">
        <v>2652</v>
      </c>
      <c r="G120" s="19">
        <v>4559</v>
      </c>
    </row>
    <row r="121" spans="1:7" x14ac:dyDescent="0.2">
      <c r="A121" s="38" t="s">
        <v>138</v>
      </c>
      <c r="B121" s="19" t="s">
        <v>313</v>
      </c>
      <c r="C121" s="19">
        <v>163</v>
      </c>
      <c r="D121" s="19">
        <v>193</v>
      </c>
      <c r="E121" s="19">
        <v>74</v>
      </c>
      <c r="F121" s="19">
        <v>554</v>
      </c>
      <c r="G121" s="19">
        <v>1117</v>
      </c>
    </row>
    <row r="122" spans="1:7" x14ac:dyDescent="0.2">
      <c r="A122" s="38" t="s">
        <v>138</v>
      </c>
      <c r="B122" s="19" t="s">
        <v>243</v>
      </c>
      <c r="C122" s="19">
        <v>47</v>
      </c>
      <c r="D122" s="19">
        <v>0</v>
      </c>
      <c r="E122" s="19">
        <v>3</v>
      </c>
      <c r="F122" s="19">
        <v>47</v>
      </c>
      <c r="G122" s="19">
        <v>123</v>
      </c>
    </row>
    <row r="123" spans="1:7" x14ac:dyDescent="0.2">
      <c r="A123" s="38" t="s">
        <v>138</v>
      </c>
      <c r="B123" s="19" t="s">
        <v>30</v>
      </c>
      <c r="C123" s="19">
        <v>1565</v>
      </c>
      <c r="D123" s="19">
        <v>1197</v>
      </c>
      <c r="E123" s="19">
        <v>1934</v>
      </c>
      <c r="F123" s="19">
        <v>7417</v>
      </c>
      <c r="G123" s="19">
        <v>16439</v>
      </c>
    </row>
    <row r="124" spans="1:7" x14ac:dyDescent="0.2">
      <c r="A124" s="38" t="s">
        <v>140</v>
      </c>
      <c r="B124" s="19" t="s">
        <v>314</v>
      </c>
      <c r="C124" s="19">
        <v>1311</v>
      </c>
      <c r="D124" s="19">
        <v>866</v>
      </c>
      <c r="E124" s="19">
        <v>5970</v>
      </c>
      <c r="F124" s="19">
        <v>4273</v>
      </c>
      <c r="G124" s="19">
        <v>20398</v>
      </c>
    </row>
    <row r="125" spans="1:7" x14ac:dyDescent="0.2">
      <c r="A125" s="38" t="s">
        <v>140</v>
      </c>
      <c r="B125" s="19" t="s">
        <v>315</v>
      </c>
      <c r="C125" s="19">
        <v>83</v>
      </c>
      <c r="D125" s="19">
        <v>51</v>
      </c>
      <c r="E125" s="19">
        <v>0</v>
      </c>
      <c r="F125" s="19">
        <v>313</v>
      </c>
      <c r="G125" s="19">
        <v>3210</v>
      </c>
    </row>
    <row r="126" spans="1:7" x14ac:dyDescent="0.2">
      <c r="A126" s="38" t="s">
        <v>140</v>
      </c>
      <c r="B126" s="19" t="s">
        <v>243</v>
      </c>
      <c r="C126" s="19">
        <v>0</v>
      </c>
      <c r="D126" s="19">
        <v>0</v>
      </c>
      <c r="E126" s="19">
        <v>0</v>
      </c>
      <c r="F126" s="19">
        <v>0</v>
      </c>
      <c r="G126" s="19">
        <v>0</v>
      </c>
    </row>
    <row r="127" spans="1:7" x14ac:dyDescent="0.2">
      <c r="A127" s="38" t="s">
        <v>140</v>
      </c>
      <c r="B127" s="19" t="s">
        <v>30</v>
      </c>
      <c r="C127" s="19">
        <v>1394</v>
      </c>
      <c r="D127" s="19">
        <v>917</v>
      </c>
      <c r="E127" s="19">
        <v>5970</v>
      </c>
      <c r="F127" s="19">
        <v>4586</v>
      </c>
      <c r="G127" s="19">
        <v>23608</v>
      </c>
    </row>
    <row r="128" spans="1:7" x14ac:dyDescent="0.2">
      <c r="A128" s="38" t="s">
        <v>142</v>
      </c>
      <c r="B128" s="19" t="s">
        <v>316</v>
      </c>
      <c r="C128" s="19">
        <v>807</v>
      </c>
      <c r="D128" s="19">
        <v>561</v>
      </c>
      <c r="E128" s="19">
        <v>1039</v>
      </c>
      <c r="F128" s="19">
        <v>2263</v>
      </c>
      <c r="G128" s="19">
        <v>4360</v>
      </c>
    </row>
    <row r="129" spans="1:7" x14ac:dyDescent="0.2">
      <c r="A129" s="38" t="s">
        <v>142</v>
      </c>
      <c r="B129" s="19" t="s">
        <v>317</v>
      </c>
      <c r="C129" s="19">
        <v>227</v>
      </c>
      <c r="D129" s="19">
        <v>148</v>
      </c>
      <c r="E129" s="19">
        <v>292</v>
      </c>
      <c r="F129" s="19">
        <v>1233</v>
      </c>
      <c r="G129" s="19">
        <v>2527</v>
      </c>
    </row>
    <row r="130" spans="1:7" x14ac:dyDescent="0.2">
      <c r="A130" s="38" t="s">
        <v>142</v>
      </c>
      <c r="B130" s="19" t="s">
        <v>318</v>
      </c>
      <c r="C130" s="19">
        <v>106</v>
      </c>
      <c r="D130" s="19">
        <v>20</v>
      </c>
      <c r="E130" s="19">
        <v>226</v>
      </c>
      <c r="F130" s="19">
        <v>319</v>
      </c>
      <c r="G130" s="19">
        <v>547</v>
      </c>
    </row>
    <row r="131" spans="1:7" x14ac:dyDescent="0.2">
      <c r="A131" s="38" t="s">
        <v>142</v>
      </c>
      <c r="B131" s="19" t="s">
        <v>319</v>
      </c>
      <c r="C131" s="19">
        <v>86</v>
      </c>
      <c r="D131" s="19">
        <v>45</v>
      </c>
      <c r="E131" s="19">
        <v>0</v>
      </c>
      <c r="F131" s="19">
        <v>777</v>
      </c>
      <c r="G131" s="19">
        <v>2798</v>
      </c>
    </row>
    <row r="132" spans="1:7" x14ac:dyDescent="0.2">
      <c r="A132" s="38" t="s">
        <v>142</v>
      </c>
      <c r="B132" s="19" t="s">
        <v>243</v>
      </c>
      <c r="C132" s="19">
        <v>152</v>
      </c>
      <c r="D132" s="19">
        <v>107</v>
      </c>
      <c r="E132" s="19">
        <v>2191</v>
      </c>
      <c r="F132" s="19">
        <v>987</v>
      </c>
      <c r="G132" s="19">
        <v>7946</v>
      </c>
    </row>
    <row r="133" spans="1:7" x14ac:dyDescent="0.2">
      <c r="A133" s="38" t="s">
        <v>142</v>
      </c>
      <c r="B133" s="19" t="s">
        <v>30</v>
      </c>
      <c r="C133" s="19">
        <v>1378</v>
      </c>
      <c r="D133" s="19">
        <v>881</v>
      </c>
      <c r="E133" s="19">
        <v>3748</v>
      </c>
      <c r="F133" s="19">
        <v>5579</v>
      </c>
      <c r="G133" s="19">
        <v>18178</v>
      </c>
    </row>
    <row r="134" spans="1:7" x14ac:dyDescent="0.2">
      <c r="A134" s="38" t="s">
        <v>144</v>
      </c>
      <c r="B134" s="19" t="s">
        <v>320</v>
      </c>
      <c r="C134" s="19">
        <v>585</v>
      </c>
      <c r="D134" s="19">
        <v>505</v>
      </c>
      <c r="E134" s="19">
        <v>467</v>
      </c>
      <c r="F134" s="19">
        <v>3083</v>
      </c>
      <c r="G134" s="19">
        <v>5803</v>
      </c>
    </row>
    <row r="135" spans="1:7" x14ac:dyDescent="0.2">
      <c r="A135" s="38" t="s">
        <v>144</v>
      </c>
      <c r="B135" s="19" t="s">
        <v>321</v>
      </c>
      <c r="C135" s="19">
        <v>202</v>
      </c>
      <c r="D135" s="19">
        <v>241</v>
      </c>
      <c r="E135" s="19">
        <v>190</v>
      </c>
      <c r="F135" s="19">
        <v>1491</v>
      </c>
      <c r="G135" s="19">
        <v>2739</v>
      </c>
    </row>
    <row r="136" spans="1:7" x14ac:dyDescent="0.2">
      <c r="A136" s="38" t="s">
        <v>144</v>
      </c>
      <c r="B136" s="19" t="s">
        <v>322</v>
      </c>
      <c r="C136" s="19">
        <v>177</v>
      </c>
      <c r="D136" s="19">
        <v>89</v>
      </c>
      <c r="E136" s="19">
        <v>62</v>
      </c>
      <c r="F136" s="19">
        <v>498</v>
      </c>
      <c r="G136" s="19">
        <v>806</v>
      </c>
    </row>
    <row r="137" spans="1:7" x14ac:dyDescent="0.2">
      <c r="A137" s="38" t="s">
        <v>144</v>
      </c>
      <c r="B137" s="19" t="s">
        <v>323</v>
      </c>
      <c r="C137" s="19">
        <v>88</v>
      </c>
      <c r="D137" s="19">
        <v>82</v>
      </c>
      <c r="E137" s="19">
        <v>137</v>
      </c>
      <c r="F137" s="19">
        <v>372</v>
      </c>
      <c r="G137" s="19">
        <v>986</v>
      </c>
    </row>
    <row r="138" spans="1:7" x14ac:dyDescent="0.2">
      <c r="A138" s="38" t="s">
        <v>144</v>
      </c>
      <c r="B138" s="19" t="s">
        <v>324</v>
      </c>
      <c r="C138" s="19">
        <v>88</v>
      </c>
      <c r="D138" s="19">
        <v>57</v>
      </c>
      <c r="E138" s="19">
        <v>79</v>
      </c>
      <c r="F138" s="19">
        <v>432</v>
      </c>
      <c r="G138" s="19">
        <v>1083</v>
      </c>
    </row>
    <row r="139" spans="1:7" x14ac:dyDescent="0.2">
      <c r="A139" s="38" t="s">
        <v>144</v>
      </c>
      <c r="B139" s="19" t="s">
        <v>325</v>
      </c>
      <c r="C139" s="19">
        <v>75</v>
      </c>
      <c r="D139" s="19">
        <v>111</v>
      </c>
      <c r="E139" s="19">
        <v>159</v>
      </c>
      <c r="F139" s="19">
        <v>524</v>
      </c>
      <c r="G139" s="19">
        <v>1152</v>
      </c>
    </row>
    <row r="140" spans="1:7" x14ac:dyDescent="0.2">
      <c r="A140" s="38" t="s">
        <v>144</v>
      </c>
      <c r="B140" s="19" t="s">
        <v>243</v>
      </c>
      <c r="C140" s="19">
        <v>116</v>
      </c>
      <c r="D140" s="19">
        <v>74</v>
      </c>
      <c r="E140" s="19">
        <v>119</v>
      </c>
      <c r="F140" s="19">
        <v>411</v>
      </c>
      <c r="G140" s="19">
        <v>1423</v>
      </c>
    </row>
    <row r="141" spans="1:7" x14ac:dyDescent="0.2">
      <c r="A141" s="38" t="s">
        <v>144</v>
      </c>
      <c r="B141" s="19" t="s">
        <v>30</v>
      </c>
      <c r="C141" s="19">
        <v>1331</v>
      </c>
      <c r="D141" s="19">
        <v>1159</v>
      </c>
      <c r="E141" s="19">
        <v>1213</v>
      </c>
      <c r="F141" s="19">
        <v>6811</v>
      </c>
      <c r="G141" s="19">
        <v>13992</v>
      </c>
    </row>
    <row r="142" spans="1:7" x14ac:dyDescent="0.2">
      <c r="A142" s="38" t="s">
        <v>146</v>
      </c>
      <c r="B142" s="19" t="s">
        <v>326</v>
      </c>
      <c r="C142" s="19">
        <v>651</v>
      </c>
      <c r="D142" s="19">
        <v>781</v>
      </c>
      <c r="E142" s="19">
        <v>1376</v>
      </c>
      <c r="F142" s="19">
        <v>4557</v>
      </c>
      <c r="G142" s="19">
        <v>5506</v>
      </c>
    </row>
    <row r="143" spans="1:7" x14ac:dyDescent="0.2">
      <c r="A143" s="38" t="s">
        <v>146</v>
      </c>
      <c r="B143" s="19" t="s">
        <v>327</v>
      </c>
      <c r="C143" s="19">
        <v>161</v>
      </c>
      <c r="D143" s="19">
        <v>200</v>
      </c>
      <c r="E143" s="19">
        <v>6</v>
      </c>
      <c r="F143" s="19">
        <v>636</v>
      </c>
      <c r="G143" s="19">
        <v>2892</v>
      </c>
    </row>
    <row r="144" spans="1:7" x14ac:dyDescent="0.2">
      <c r="A144" s="38" t="s">
        <v>146</v>
      </c>
      <c r="B144" s="19" t="s">
        <v>328</v>
      </c>
      <c r="C144" s="19">
        <v>157</v>
      </c>
      <c r="D144" s="19">
        <v>191</v>
      </c>
      <c r="E144" s="19">
        <v>323</v>
      </c>
      <c r="F144" s="19">
        <v>886</v>
      </c>
      <c r="G144" s="19">
        <v>2706</v>
      </c>
    </row>
    <row r="145" spans="1:7" x14ac:dyDescent="0.2">
      <c r="A145" s="38" t="s">
        <v>146</v>
      </c>
      <c r="B145" s="19" t="s">
        <v>243</v>
      </c>
      <c r="C145" s="19">
        <v>24</v>
      </c>
      <c r="D145" s="19">
        <v>38</v>
      </c>
      <c r="E145" s="19">
        <v>1</v>
      </c>
      <c r="F145" s="19">
        <v>204</v>
      </c>
      <c r="G145" s="19">
        <v>221</v>
      </c>
    </row>
    <row r="146" spans="1:7" x14ac:dyDescent="0.2">
      <c r="A146" s="38" t="s">
        <v>146</v>
      </c>
      <c r="B146" s="19" t="s">
        <v>30</v>
      </c>
      <c r="C146" s="19">
        <v>993</v>
      </c>
      <c r="D146" s="19">
        <v>1210</v>
      </c>
      <c r="E146" s="19">
        <v>1706</v>
      </c>
      <c r="F146" s="19">
        <v>6283</v>
      </c>
      <c r="G146" s="19">
        <v>11325</v>
      </c>
    </row>
    <row r="147" spans="1:7" x14ac:dyDescent="0.2">
      <c r="A147" s="38" t="s">
        <v>148</v>
      </c>
      <c r="B147" s="19" t="s">
        <v>329</v>
      </c>
      <c r="C147" s="19">
        <v>417</v>
      </c>
      <c r="D147" s="19">
        <v>225</v>
      </c>
      <c r="E147" s="19">
        <v>0</v>
      </c>
      <c r="F147" s="19">
        <v>1279</v>
      </c>
      <c r="G147" s="19">
        <v>1457</v>
      </c>
    </row>
    <row r="148" spans="1:7" x14ac:dyDescent="0.2">
      <c r="A148" s="38" t="s">
        <v>148</v>
      </c>
      <c r="B148" s="19" t="s">
        <v>330</v>
      </c>
      <c r="C148" s="19">
        <v>280</v>
      </c>
      <c r="D148" s="19">
        <v>251</v>
      </c>
      <c r="E148" s="19">
        <v>0</v>
      </c>
      <c r="F148" s="19">
        <v>1150</v>
      </c>
      <c r="G148" s="19">
        <v>1303</v>
      </c>
    </row>
    <row r="149" spans="1:7" x14ac:dyDescent="0.2">
      <c r="A149" s="38" t="s">
        <v>148</v>
      </c>
      <c r="B149" s="19" t="s">
        <v>331</v>
      </c>
      <c r="C149" s="19">
        <v>270</v>
      </c>
      <c r="D149" s="19">
        <v>563</v>
      </c>
      <c r="E149" s="19">
        <v>0</v>
      </c>
      <c r="F149" s="19">
        <v>1333</v>
      </c>
      <c r="G149" s="19">
        <v>1333</v>
      </c>
    </row>
    <row r="150" spans="1:7" x14ac:dyDescent="0.2">
      <c r="A150" s="38" t="s">
        <v>148</v>
      </c>
      <c r="B150" s="19" t="s">
        <v>243</v>
      </c>
      <c r="C150" s="19">
        <v>10</v>
      </c>
      <c r="D150" s="19">
        <v>46</v>
      </c>
      <c r="E150" s="19">
        <v>0</v>
      </c>
      <c r="F150" s="19">
        <v>132</v>
      </c>
      <c r="G150" s="19">
        <v>207</v>
      </c>
    </row>
    <row r="151" spans="1:7" x14ac:dyDescent="0.2">
      <c r="A151" s="38" t="s">
        <v>148</v>
      </c>
      <c r="B151" s="19" t="s">
        <v>30</v>
      </c>
      <c r="C151" s="19">
        <v>977</v>
      </c>
      <c r="D151" s="19">
        <v>1085</v>
      </c>
      <c r="E151" s="19">
        <v>0</v>
      </c>
      <c r="F151" s="19">
        <v>3894</v>
      </c>
      <c r="G151" s="19">
        <v>4300</v>
      </c>
    </row>
    <row r="152" spans="1:7" x14ac:dyDescent="0.2">
      <c r="A152" s="38" t="s">
        <v>150</v>
      </c>
      <c r="B152" s="19" t="s">
        <v>332</v>
      </c>
      <c r="C152" s="19">
        <v>701</v>
      </c>
      <c r="D152" s="19">
        <v>527</v>
      </c>
      <c r="E152" s="19">
        <v>0</v>
      </c>
      <c r="F152" s="19">
        <v>2047</v>
      </c>
      <c r="G152" s="19">
        <v>3513</v>
      </c>
    </row>
    <row r="153" spans="1:7" x14ac:dyDescent="0.2">
      <c r="A153" s="38" t="s">
        <v>150</v>
      </c>
      <c r="B153" s="19" t="s">
        <v>333</v>
      </c>
      <c r="C153" s="19">
        <v>84</v>
      </c>
      <c r="D153" s="19">
        <v>30</v>
      </c>
      <c r="E153" s="19">
        <v>0</v>
      </c>
      <c r="F153" s="19">
        <v>121</v>
      </c>
      <c r="G153" s="19">
        <v>126</v>
      </c>
    </row>
    <row r="154" spans="1:7" x14ac:dyDescent="0.2">
      <c r="A154" s="38" t="s">
        <v>150</v>
      </c>
      <c r="B154" s="19" t="s">
        <v>243</v>
      </c>
      <c r="C154" s="19">
        <v>9</v>
      </c>
      <c r="D154" s="19">
        <v>322</v>
      </c>
      <c r="E154" s="19">
        <v>0</v>
      </c>
      <c r="F154" s="19">
        <v>2069</v>
      </c>
      <c r="G154" s="19">
        <v>2079</v>
      </c>
    </row>
    <row r="155" spans="1:7" x14ac:dyDescent="0.2">
      <c r="A155" s="38" t="s">
        <v>150</v>
      </c>
      <c r="B155" s="19" t="s">
        <v>30</v>
      </c>
      <c r="C155" s="19">
        <v>794</v>
      </c>
      <c r="D155" s="19">
        <v>879</v>
      </c>
      <c r="E155" s="19">
        <v>0</v>
      </c>
      <c r="F155" s="19">
        <v>4237</v>
      </c>
      <c r="G155" s="19">
        <v>5718</v>
      </c>
    </row>
    <row r="156" spans="1:7" x14ac:dyDescent="0.2">
      <c r="A156" s="38" t="s">
        <v>152</v>
      </c>
      <c r="B156" s="19" t="s">
        <v>334</v>
      </c>
      <c r="C156" s="19">
        <v>493</v>
      </c>
      <c r="D156" s="19">
        <v>2558</v>
      </c>
      <c r="E156" s="19">
        <v>2431</v>
      </c>
      <c r="F156" s="19">
        <v>11793</v>
      </c>
      <c r="G156" s="19">
        <v>25220</v>
      </c>
    </row>
    <row r="157" spans="1:7" x14ac:dyDescent="0.2">
      <c r="A157" s="38" t="s">
        <v>152</v>
      </c>
      <c r="B157" s="19" t="s">
        <v>335</v>
      </c>
      <c r="C157" s="19">
        <v>187</v>
      </c>
      <c r="D157" s="19">
        <v>63</v>
      </c>
      <c r="E157" s="19">
        <v>282</v>
      </c>
      <c r="F157" s="19">
        <v>362</v>
      </c>
      <c r="G157" s="19">
        <v>717</v>
      </c>
    </row>
    <row r="158" spans="1:7" x14ac:dyDescent="0.2">
      <c r="A158" s="38" t="s">
        <v>152</v>
      </c>
      <c r="B158" s="19" t="s">
        <v>336</v>
      </c>
      <c r="C158" s="19">
        <v>38</v>
      </c>
      <c r="D158" s="19">
        <v>19</v>
      </c>
      <c r="E158" s="19">
        <v>66</v>
      </c>
      <c r="F158" s="19">
        <v>125</v>
      </c>
      <c r="G158" s="19">
        <v>341</v>
      </c>
    </row>
    <row r="159" spans="1:7" x14ac:dyDescent="0.2">
      <c r="A159" s="38" t="s">
        <v>152</v>
      </c>
      <c r="B159" s="19" t="s">
        <v>30</v>
      </c>
      <c r="C159" s="19">
        <v>718</v>
      </c>
      <c r="D159" s="19">
        <v>2640</v>
      </c>
      <c r="E159" s="19">
        <v>2779</v>
      </c>
      <c r="F159" s="19">
        <v>12280</v>
      </c>
      <c r="G159" s="19">
        <v>26278</v>
      </c>
    </row>
    <row r="160" spans="1:7" x14ac:dyDescent="0.2">
      <c r="A160" s="38" t="s">
        <v>154</v>
      </c>
      <c r="B160" s="19" t="s">
        <v>337</v>
      </c>
      <c r="C160" s="19">
        <v>698</v>
      </c>
      <c r="D160" s="19">
        <v>0</v>
      </c>
      <c r="E160" s="19">
        <v>0</v>
      </c>
      <c r="F160" s="19">
        <v>698</v>
      </c>
      <c r="G160" s="19">
        <v>698</v>
      </c>
    </row>
    <row r="161" spans="1:7" x14ac:dyDescent="0.2">
      <c r="A161" s="38" t="s">
        <v>154</v>
      </c>
      <c r="B161" s="19" t="s">
        <v>30</v>
      </c>
      <c r="C161" s="19">
        <v>698</v>
      </c>
      <c r="D161" s="19">
        <v>0</v>
      </c>
      <c r="E161" s="19">
        <v>0</v>
      </c>
      <c r="F161" s="19">
        <v>698</v>
      </c>
      <c r="G161" s="19">
        <v>698</v>
      </c>
    </row>
    <row r="162" spans="1:7" x14ac:dyDescent="0.2">
      <c r="A162" s="38" t="s">
        <v>156</v>
      </c>
      <c r="B162" s="19" t="s">
        <v>338</v>
      </c>
      <c r="C162" s="19">
        <v>194</v>
      </c>
      <c r="D162" s="19">
        <v>3</v>
      </c>
      <c r="E162" s="19">
        <v>75</v>
      </c>
      <c r="F162" s="19">
        <v>697</v>
      </c>
      <c r="G162" s="19">
        <v>1265</v>
      </c>
    </row>
    <row r="163" spans="1:7" x14ac:dyDescent="0.2">
      <c r="A163" s="38" t="s">
        <v>156</v>
      </c>
      <c r="B163" s="19" t="s">
        <v>292</v>
      </c>
      <c r="C163" s="19">
        <v>188</v>
      </c>
      <c r="D163" s="19">
        <v>231</v>
      </c>
      <c r="E163" s="19">
        <v>207</v>
      </c>
      <c r="F163" s="19">
        <v>1403</v>
      </c>
      <c r="G163" s="19">
        <v>2747</v>
      </c>
    </row>
    <row r="164" spans="1:7" x14ac:dyDescent="0.2">
      <c r="A164" s="38" t="s">
        <v>156</v>
      </c>
      <c r="B164" s="19" t="s">
        <v>339</v>
      </c>
      <c r="C164" s="19">
        <v>120</v>
      </c>
      <c r="D164" s="19">
        <v>210</v>
      </c>
      <c r="E164" s="19">
        <v>104</v>
      </c>
      <c r="F164" s="19">
        <v>1008</v>
      </c>
      <c r="G164" s="19">
        <v>2220</v>
      </c>
    </row>
    <row r="165" spans="1:7" x14ac:dyDescent="0.2">
      <c r="A165" s="38" t="s">
        <v>156</v>
      </c>
      <c r="B165" s="19" t="s">
        <v>340</v>
      </c>
      <c r="C165" s="19">
        <v>34</v>
      </c>
      <c r="D165" s="19">
        <v>97</v>
      </c>
      <c r="E165" s="19">
        <v>86</v>
      </c>
      <c r="F165" s="19">
        <v>331</v>
      </c>
      <c r="G165" s="19">
        <v>761</v>
      </c>
    </row>
    <row r="166" spans="1:7" x14ac:dyDescent="0.2">
      <c r="A166" s="38" t="s">
        <v>156</v>
      </c>
      <c r="B166" s="19" t="s">
        <v>243</v>
      </c>
      <c r="C166" s="19">
        <v>21</v>
      </c>
      <c r="D166" s="19">
        <v>13</v>
      </c>
      <c r="E166" s="19">
        <v>27</v>
      </c>
      <c r="F166" s="19">
        <v>263</v>
      </c>
      <c r="G166" s="19">
        <v>352</v>
      </c>
    </row>
    <row r="167" spans="1:7" x14ac:dyDescent="0.2">
      <c r="A167" s="38" t="s">
        <v>156</v>
      </c>
      <c r="B167" s="19" t="s">
        <v>30</v>
      </c>
      <c r="C167" s="19">
        <v>557</v>
      </c>
      <c r="D167" s="19">
        <v>554</v>
      </c>
      <c r="E167" s="19">
        <v>499</v>
      </c>
      <c r="F167" s="19">
        <v>3702</v>
      </c>
      <c r="G167" s="19">
        <v>7345</v>
      </c>
    </row>
    <row r="168" spans="1:7" x14ac:dyDescent="0.2">
      <c r="A168" s="38" t="s">
        <v>158</v>
      </c>
      <c r="B168" s="19" t="s">
        <v>341</v>
      </c>
      <c r="C168" s="19">
        <v>321</v>
      </c>
      <c r="D168" s="19">
        <v>275</v>
      </c>
      <c r="E168" s="19">
        <v>165</v>
      </c>
      <c r="F168" s="19">
        <v>1639</v>
      </c>
      <c r="G168" s="19">
        <v>2945</v>
      </c>
    </row>
    <row r="169" spans="1:7" x14ac:dyDescent="0.2">
      <c r="A169" s="38" t="s">
        <v>158</v>
      </c>
      <c r="B169" s="19" t="s">
        <v>342</v>
      </c>
      <c r="C169" s="19">
        <v>151</v>
      </c>
      <c r="D169" s="19">
        <v>303</v>
      </c>
      <c r="E169" s="19">
        <v>383</v>
      </c>
      <c r="F169" s="19">
        <v>762</v>
      </c>
      <c r="G169" s="19">
        <v>1848</v>
      </c>
    </row>
    <row r="170" spans="1:7" x14ac:dyDescent="0.2">
      <c r="A170" s="38" t="s">
        <v>158</v>
      </c>
      <c r="B170" s="19" t="s">
        <v>343</v>
      </c>
      <c r="C170" s="19">
        <v>61</v>
      </c>
      <c r="D170" s="19">
        <v>21</v>
      </c>
      <c r="E170" s="19">
        <v>38</v>
      </c>
      <c r="F170" s="19">
        <v>219</v>
      </c>
      <c r="G170" s="19">
        <v>478</v>
      </c>
    </row>
    <row r="171" spans="1:7" x14ac:dyDescent="0.2">
      <c r="A171" s="38" t="s">
        <v>158</v>
      </c>
      <c r="B171" s="19" t="s">
        <v>243</v>
      </c>
      <c r="C171" s="19">
        <v>0</v>
      </c>
      <c r="D171" s="19">
        <v>0</v>
      </c>
      <c r="E171" s="19">
        <v>0</v>
      </c>
      <c r="F171" s="19">
        <v>0</v>
      </c>
      <c r="G171" s="19">
        <v>0</v>
      </c>
    </row>
    <row r="172" spans="1:7" x14ac:dyDescent="0.2">
      <c r="A172" s="38" t="s">
        <v>158</v>
      </c>
      <c r="B172" s="19" t="s">
        <v>30</v>
      </c>
      <c r="C172" s="19">
        <v>533</v>
      </c>
      <c r="D172" s="19">
        <v>599</v>
      </c>
      <c r="E172" s="19">
        <v>586</v>
      </c>
      <c r="F172" s="19">
        <v>2620</v>
      </c>
      <c r="G172" s="19">
        <v>5271</v>
      </c>
    </row>
    <row r="173" spans="1:7" x14ac:dyDescent="0.2">
      <c r="A173" s="38" t="s">
        <v>344</v>
      </c>
      <c r="B173" s="19" t="s">
        <v>30</v>
      </c>
      <c r="C173" s="19">
        <v>3466</v>
      </c>
      <c r="D173" s="19">
        <v>2982</v>
      </c>
      <c r="E173" s="19">
        <v>6792</v>
      </c>
      <c r="F173" s="19">
        <v>17845</v>
      </c>
      <c r="G173" s="19">
        <v>42560</v>
      </c>
    </row>
    <row r="174" spans="1:7" x14ac:dyDescent="0.2">
      <c r="A174" s="39" t="s">
        <v>30</v>
      </c>
      <c r="B174" s="21" t="s">
        <v>30</v>
      </c>
      <c r="C174" s="21">
        <v>110379</v>
      </c>
      <c r="D174" s="21">
        <v>96011</v>
      </c>
      <c r="E174" s="21">
        <v>104436</v>
      </c>
      <c r="F174" s="21">
        <v>468499</v>
      </c>
      <c r="G174" s="21">
        <v>960175</v>
      </c>
    </row>
    <row r="175" spans="1:7" x14ac:dyDescent="0.2">
      <c r="A175" s="38" t="s">
        <v>162</v>
      </c>
      <c r="B175" s="38"/>
      <c r="C175" s="38"/>
      <c r="D175" s="38"/>
      <c r="E175" s="38"/>
      <c r="F175" s="38"/>
      <c r="G175" s="38"/>
    </row>
    <row r="176" spans="1:7" x14ac:dyDescent="0.2">
      <c r="A176" s="38" t="s">
        <v>59</v>
      </c>
      <c r="B176" s="38"/>
      <c r="C176" s="38"/>
      <c r="D176" s="38"/>
      <c r="E176" s="38"/>
      <c r="F176" s="38"/>
      <c r="G176" s="38"/>
    </row>
  </sheetData>
  <sheetProtection sheet="1"/>
  <mergeCells count="34">
    <mergeCell ref="A173"/>
    <mergeCell ref="A174"/>
    <mergeCell ref="A175:G175"/>
    <mergeCell ref="A176:G176"/>
    <mergeCell ref="A152:A155"/>
    <mergeCell ref="A156:A159"/>
    <mergeCell ref="A160:A161"/>
    <mergeCell ref="A162:A167"/>
    <mergeCell ref="A168:A172"/>
    <mergeCell ref="A124:A127"/>
    <mergeCell ref="A128:A133"/>
    <mergeCell ref="A134:A141"/>
    <mergeCell ref="A142:A146"/>
    <mergeCell ref="A147:A151"/>
    <mergeCell ref="A93:A100"/>
    <mergeCell ref="A101:A107"/>
    <mergeCell ref="A108:A115"/>
    <mergeCell ref="A116:A117"/>
    <mergeCell ref="A118:A123"/>
    <mergeCell ref="A69:A72"/>
    <mergeCell ref="A73:A79"/>
    <mergeCell ref="A80:A83"/>
    <mergeCell ref="A84:A87"/>
    <mergeCell ref="A88:A92"/>
    <mergeCell ref="A44:A50"/>
    <mergeCell ref="A51:A56"/>
    <mergeCell ref="A57:A59"/>
    <mergeCell ref="A60:A64"/>
    <mergeCell ref="A65:A68"/>
    <mergeCell ref="B1:E1"/>
    <mergeCell ref="A11:A19"/>
    <mergeCell ref="A20:A27"/>
    <mergeCell ref="A28:A36"/>
    <mergeCell ref="A37:A43"/>
  </mergeCells>
  <hyperlinks>
    <hyperlink ref="A7" r:id="rId1" xr:uid="{00000000-0004-0000-0C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8"/>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346</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101</v>
      </c>
      <c r="B11" s="19" t="s">
        <v>347</v>
      </c>
      <c r="C11" s="19">
        <v>4781</v>
      </c>
      <c r="D11" s="19">
        <v>4973</v>
      </c>
      <c r="E11" s="19">
        <v>5561</v>
      </c>
      <c r="F11" s="19">
        <v>24672</v>
      </c>
      <c r="G11" s="19">
        <v>45524</v>
      </c>
    </row>
    <row r="12" spans="1:16" x14ac:dyDescent="0.2">
      <c r="A12" s="38" t="s">
        <v>101</v>
      </c>
      <c r="B12" s="19" t="s">
        <v>348</v>
      </c>
      <c r="C12" s="19">
        <v>1228</v>
      </c>
      <c r="D12" s="19">
        <v>1019</v>
      </c>
      <c r="E12" s="19">
        <v>681</v>
      </c>
      <c r="F12" s="19">
        <v>6947</v>
      </c>
      <c r="G12" s="19">
        <v>13487</v>
      </c>
    </row>
    <row r="13" spans="1:16" x14ac:dyDescent="0.2">
      <c r="A13" s="38" t="s">
        <v>101</v>
      </c>
      <c r="B13" s="19" t="s">
        <v>30</v>
      </c>
      <c r="C13" s="19">
        <v>6009</v>
      </c>
      <c r="D13" s="19">
        <v>5992</v>
      </c>
      <c r="E13" s="19">
        <v>6242</v>
      </c>
      <c r="F13" s="19">
        <v>31619</v>
      </c>
      <c r="G13" s="19">
        <v>59011</v>
      </c>
    </row>
    <row r="14" spans="1:16" x14ac:dyDescent="0.2">
      <c r="A14" s="38" t="s">
        <v>103</v>
      </c>
      <c r="B14" s="19" t="s">
        <v>349</v>
      </c>
      <c r="C14" s="19">
        <v>2721</v>
      </c>
      <c r="D14" s="19">
        <v>1868</v>
      </c>
      <c r="E14" s="19">
        <v>2571</v>
      </c>
      <c r="F14" s="19">
        <v>8300</v>
      </c>
      <c r="G14" s="19">
        <v>14823</v>
      </c>
    </row>
    <row r="15" spans="1:16" x14ac:dyDescent="0.2">
      <c r="A15" s="38" t="s">
        <v>103</v>
      </c>
      <c r="B15" s="19" t="s">
        <v>30</v>
      </c>
      <c r="C15" s="19">
        <v>2721</v>
      </c>
      <c r="D15" s="19">
        <v>1868</v>
      </c>
      <c r="E15" s="19">
        <v>2571</v>
      </c>
      <c r="F15" s="19">
        <v>8300</v>
      </c>
      <c r="G15" s="19">
        <v>14823</v>
      </c>
    </row>
    <row r="16" spans="1:16" x14ac:dyDescent="0.2">
      <c r="A16" s="38" t="s">
        <v>136</v>
      </c>
      <c r="B16" s="19" t="s">
        <v>350</v>
      </c>
      <c r="C16" s="19">
        <v>2446</v>
      </c>
      <c r="D16" s="19">
        <v>2354</v>
      </c>
      <c r="E16" s="19">
        <v>2215</v>
      </c>
      <c r="F16" s="19">
        <v>12738</v>
      </c>
      <c r="G16" s="19">
        <v>27251</v>
      </c>
    </row>
    <row r="17" spans="1:7" x14ac:dyDescent="0.2">
      <c r="A17" s="38" t="s">
        <v>136</v>
      </c>
      <c r="B17" s="19" t="s">
        <v>30</v>
      </c>
      <c r="C17" s="19">
        <v>2446</v>
      </c>
      <c r="D17" s="19">
        <v>2354</v>
      </c>
      <c r="E17" s="19">
        <v>2215</v>
      </c>
      <c r="F17" s="19">
        <v>12738</v>
      </c>
      <c r="G17" s="19">
        <v>27251</v>
      </c>
    </row>
    <row r="18" spans="1:7" x14ac:dyDescent="0.2">
      <c r="A18" s="38" t="s">
        <v>152</v>
      </c>
      <c r="B18" s="19" t="s">
        <v>351</v>
      </c>
      <c r="C18" s="19">
        <v>1710</v>
      </c>
      <c r="D18" s="19">
        <v>3960</v>
      </c>
      <c r="E18" s="19">
        <v>4255</v>
      </c>
      <c r="F18" s="19">
        <v>22413</v>
      </c>
      <c r="G18" s="19">
        <v>47172</v>
      </c>
    </row>
    <row r="19" spans="1:7" x14ac:dyDescent="0.2">
      <c r="A19" s="38" t="s">
        <v>152</v>
      </c>
      <c r="B19" s="19" t="s">
        <v>336</v>
      </c>
      <c r="C19" s="19">
        <v>309</v>
      </c>
      <c r="D19" s="19">
        <v>538</v>
      </c>
      <c r="E19" s="19">
        <v>284</v>
      </c>
      <c r="F19" s="19">
        <v>1568</v>
      </c>
      <c r="G19" s="19">
        <v>2518</v>
      </c>
    </row>
    <row r="20" spans="1:7" x14ac:dyDescent="0.2">
      <c r="A20" s="38" t="s">
        <v>152</v>
      </c>
      <c r="B20" s="19" t="s">
        <v>243</v>
      </c>
      <c r="C20" s="19">
        <v>38</v>
      </c>
      <c r="D20" s="19">
        <v>14</v>
      </c>
      <c r="E20" s="19">
        <v>1337</v>
      </c>
      <c r="F20" s="19">
        <v>68</v>
      </c>
      <c r="G20" s="19">
        <v>423</v>
      </c>
    </row>
    <row r="21" spans="1:7" x14ac:dyDescent="0.2">
      <c r="A21" s="38" t="s">
        <v>152</v>
      </c>
      <c r="B21" s="19" t="s">
        <v>30</v>
      </c>
      <c r="C21" s="19">
        <v>2057</v>
      </c>
      <c r="D21" s="19">
        <v>4512</v>
      </c>
      <c r="E21" s="19">
        <v>5876</v>
      </c>
      <c r="F21" s="19">
        <v>24049</v>
      </c>
      <c r="G21" s="19">
        <v>50113</v>
      </c>
    </row>
    <row r="22" spans="1:7" x14ac:dyDescent="0.2">
      <c r="A22" s="38" t="s">
        <v>140</v>
      </c>
      <c r="B22" s="19" t="s">
        <v>352</v>
      </c>
      <c r="C22" s="19">
        <v>1482</v>
      </c>
      <c r="D22" s="19">
        <v>2325</v>
      </c>
      <c r="E22" s="19">
        <v>1972</v>
      </c>
      <c r="F22" s="19">
        <v>6821</v>
      </c>
      <c r="G22" s="19">
        <v>22801</v>
      </c>
    </row>
    <row r="23" spans="1:7" x14ac:dyDescent="0.2">
      <c r="A23" s="38" t="s">
        <v>140</v>
      </c>
      <c r="B23" s="19" t="s">
        <v>30</v>
      </c>
      <c r="C23" s="19">
        <v>1482</v>
      </c>
      <c r="D23" s="19">
        <v>2325</v>
      </c>
      <c r="E23" s="19">
        <v>1972</v>
      </c>
      <c r="F23" s="19">
        <v>6821</v>
      </c>
      <c r="G23" s="19">
        <v>22801</v>
      </c>
    </row>
    <row r="24" spans="1:7" x14ac:dyDescent="0.2">
      <c r="A24" s="38" t="s">
        <v>165</v>
      </c>
      <c r="B24" s="19" t="s">
        <v>353</v>
      </c>
      <c r="C24" s="19">
        <v>1281</v>
      </c>
      <c r="D24" s="19">
        <v>1448</v>
      </c>
      <c r="E24" s="19">
        <v>2091</v>
      </c>
      <c r="F24" s="19">
        <v>5709</v>
      </c>
      <c r="G24" s="19">
        <v>12345</v>
      </c>
    </row>
    <row r="25" spans="1:7" x14ac:dyDescent="0.2">
      <c r="A25" s="38" t="s">
        <v>165</v>
      </c>
      <c r="B25" s="19" t="s">
        <v>30</v>
      </c>
      <c r="C25" s="19">
        <v>1281</v>
      </c>
      <c r="D25" s="19">
        <v>1448</v>
      </c>
      <c r="E25" s="19">
        <v>2091</v>
      </c>
      <c r="F25" s="19">
        <v>5709</v>
      </c>
      <c r="G25" s="19">
        <v>12345</v>
      </c>
    </row>
    <row r="26" spans="1:7" x14ac:dyDescent="0.2">
      <c r="A26" s="38" t="s">
        <v>121</v>
      </c>
      <c r="B26" s="19" t="s">
        <v>354</v>
      </c>
      <c r="C26" s="19">
        <v>1150</v>
      </c>
      <c r="D26" s="19">
        <v>1039</v>
      </c>
      <c r="E26" s="19">
        <v>1848</v>
      </c>
      <c r="F26" s="19">
        <v>5034</v>
      </c>
      <c r="G26" s="19">
        <v>12486</v>
      </c>
    </row>
    <row r="27" spans="1:7" x14ac:dyDescent="0.2">
      <c r="A27" s="38" t="s">
        <v>121</v>
      </c>
      <c r="B27" s="19" t="s">
        <v>30</v>
      </c>
      <c r="C27" s="19">
        <v>1150</v>
      </c>
      <c r="D27" s="19">
        <v>1039</v>
      </c>
      <c r="E27" s="19">
        <v>1848</v>
      </c>
      <c r="F27" s="19">
        <v>5034</v>
      </c>
      <c r="G27" s="19">
        <v>12486</v>
      </c>
    </row>
    <row r="28" spans="1:7" x14ac:dyDescent="0.2">
      <c r="A28" s="38" t="s">
        <v>166</v>
      </c>
      <c r="B28" s="19" t="s">
        <v>355</v>
      </c>
      <c r="C28" s="19">
        <v>553</v>
      </c>
      <c r="D28" s="19">
        <v>126</v>
      </c>
      <c r="E28" s="19">
        <v>54</v>
      </c>
      <c r="F28" s="19">
        <v>2136</v>
      </c>
      <c r="G28" s="19">
        <v>3340</v>
      </c>
    </row>
    <row r="29" spans="1:7" x14ac:dyDescent="0.2">
      <c r="A29" s="38" t="s">
        <v>166</v>
      </c>
      <c r="B29" s="19" t="s">
        <v>356</v>
      </c>
      <c r="C29" s="19">
        <v>299</v>
      </c>
      <c r="D29" s="19">
        <v>156</v>
      </c>
      <c r="E29" s="19">
        <v>14</v>
      </c>
      <c r="F29" s="19">
        <v>1013</v>
      </c>
      <c r="G29" s="19">
        <v>1873</v>
      </c>
    </row>
    <row r="30" spans="1:7" x14ac:dyDescent="0.2">
      <c r="A30" s="38" t="s">
        <v>166</v>
      </c>
      <c r="B30" s="19" t="s">
        <v>30</v>
      </c>
      <c r="C30" s="19">
        <v>852</v>
      </c>
      <c r="D30" s="19">
        <v>282</v>
      </c>
      <c r="E30" s="19">
        <v>68</v>
      </c>
      <c r="F30" s="19">
        <v>3149</v>
      </c>
      <c r="G30" s="19">
        <v>5213</v>
      </c>
    </row>
    <row r="31" spans="1:7" x14ac:dyDescent="0.2">
      <c r="A31" s="38" t="s">
        <v>127</v>
      </c>
      <c r="B31" s="19" t="s">
        <v>357</v>
      </c>
      <c r="C31" s="19">
        <v>702</v>
      </c>
      <c r="D31" s="19">
        <v>998</v>
      </c>
      <c r="E31" s="19">
        <v>650</v>
      </c>
      <c r="F31" s="19">
        <v>4291</v>
      </c>
      <c r="G31" s="19">
        <v>6254</v>
      </c>
    </row>
    <row r="32" spans="1:7" x14ac:dyDescent="0.2">
      <c r="A32" s="38" t="s">
        <v>127</v>
      </c>
      <c r="B32" s="19" t="s">
        <v>30</v>
      </c>
      <c r="C32" s="19">
        <v>702</v>
      </c>
      <c r="D32" s="19">
        <v>998</v>
      </c>
      <c r="E32" s="19">
        <v>650</v>
      </c>
      <c r="F32" s="19">
        <v>4291</v>
      </c>
      <c r="G32" s="19">
        <v>6254</v>
      </c>
    </row>
    <row r="33" spans="1:7" x14ac:dyDescent="0.2">
      <c r="A33" s="38" t="s">
        <v>167</v>
      </c>
      <c r="B33" s="19" t="s">
        <v>358</v>
      </c>
      <c r="C33" s="19">
        <v>374</v>
      </c>
      <c r="D33" s="19">
        <v>377</v>
      </c>
      <c r="E33" s="19">
        <v>209</v>
      </c>
      <c r="F33" s="19">
        <v>1823</v>
      </c>
      <c r="G33" s="19">
        <v>3427</v>
      </c>
    </row>
    <row r="34" spans="1:7" x14ac:dyDescent="0.2">
      <c r="A34" s="38" t="s">
        <v>167</v>
      </c>
      <c r="B34" s="19" t="s">
        <v>359</v>
      </c>
      <c r="C34" s="19">
        <v>215</v>
      </c>
      <c r="D34" s="19">
        <v>162</v>
      </c>
      <c r="E34" s="19">
        <v>100</v>
      </c>
      <c r="F34" s="19">
        <v>906</v>
      </c>
      <c r="G34" s="19">
        <v>1148</v>
      </c>
    </row>
    <row r="35" spans="1:7" x14ac:dyDescent="0.2">
      <c r="A35" s="38" t="s">
        <v>167</v>
      </c>
      <c r="B35" s="19" t="s">
        <v>360</v>
      </c>
      <c r="C35" s="19">
        <v>50</v>
      </c>
      <c r="D35" s="19">
        <v>88</v>
      </c>
      <c r="E35" s="19">
        <v>130</v>
      </c>
      <c r="F35" s="19">
        <v>577</v>
      </c>
      <c r="G35" s="19">
        <v>1110</v>
      </c>
    </row>
    <row r="36" spans="1:7" x14ac:dyDescent="0.2">
      <c r="A36" s="38" t="s">
        <v>167</v>
      </c>
      <c r="B36" s="19" t="s">
        <v>243</v>
      </c>
      <c r="C36" s="19">
        <v>19</v>
      </c>
      <c r="D36" s="19">
        <v>13</v>
      </c>
      <c r="E36" s="19">
        <v>34</v>
      </c>
      <c r="F36" s="19">
        <v>538</v>
      </c>
      <c r="G36" s="19">
        <v>1580</v>
      </c>
    </row>
    <row r="37" spans="1:7" x14ac:dyDescent="0.2">
      <c r="A37" s="38" t="s">
        <v>167</v>
      </c>
      <c r="B37" s="19" t="s">
        <v>30</v>
      </c>
      <c r="C37" s="19">
        <v>658</v>
      </c>
      <c r="D37" s="19">
        <v>640</v>
      </c>
      <c r="E37" s="19">
        <v>473</v>
      </c>
      <c r="F37" s="19">
        <v>3844</v>
      </c>
      <c r="G37" s="19">
        <v>7265</v>
      </c>
    </row>
    <row r="38" spans="1:7" x14ac:dyDescent="0.2">
      <c r="A38" s="38" t="s">
        <v>107</v>
      </c>
      <c r="B38" s="19" t="s">
        <v>361</v>
      </c>
      <c r="C38" s="19">
        <v>630</v>
      </c>
      <c r="D38" s="19">
        <v>312</v>
      </c>
      <c r="E38" s="19">
        <v>311</v>
      </c>
      <c r="F38" s="19">
        <v>2053</v>
      </c>
      <c r="G38" s="19">
        <v>3264</v>
      </c>
    </row>
    <row r="39" spans="1:7" x14ac:dyDescent="0.2">
      <c r="A39" s="38" t="s">
        <v>107</v>
      </c>
      <c r="B39" s="19" t="s">
        <v>30</v>
      </c>
      <c r="C39" s="19">
        <v>630</v>
      </c>
      <c r="D39" s="19">
        <v>312</v>
      </c>
      <c r="E39" s="19">
        <v>311</v>
      </c>
      <c r="F39" s="19">
        <v>2053</v>
      </c>
      <c r="G39" s="19">
        <v>3264</v>
      </c>
    </row>
    <row r="40" spans="1:7" x14ac:dyDescent="0.2">
      <c r="A40" s="38" t="s">
        <v>142</v>
      </c>
      <c r="B40" s="19" t="s">
        <v>362</v>
      </c>
      <c r="C40" s="19">
        <v>274</v>
      </c>
      <c r="D40" s="19">
        <v>282</v>
      </c>
      <c r="E40" s="19">
        <v>1033</v>
      </c>
      <c r="F40" s="19">
        <v>1149</v>
      </c>
      <c r="G40" s="19">
        <v>3177</v>
      </c>
    </row>
    <row r="41" spans="1:7" x14ac:dyDescent="0.2">
      <c r="A41" s="38" t="s">
        <v>142</v>
      </c>
      <c r="B41" s="19" t="s">
        <v>363</v>
      </c>
      <c r="C41" s="19">
        <v>66</v>
      </c>
      <c r="D41" s="19">
        <v>34</v>
      </c>
      <c r="E41" s="19">
        <v>217</v>
      </c>
      <c r="F41" s="19">
        <v>353</v>
      </c>
      <c r="G41" s="19">
        <v>948</v>
      </c>
    </row>
    <row r="42" spans="1:7" x14ac:dyDescent="0.2">
      <c r="A42" s="38" t="s">
        <v>142</v>
      </c>
      <c r="B42" s="19" t="s">
        <v>364</v>
      </c>
      <c r="C42" s="19">
        <v>61</v>
      </c>
      <c r="D42" s="19">
        <v>37</v>
      </c>
      <c r="E42" s="19">
        <v>0</v>
      </c>
      <c r="F42" s="19">
        <v>258</v>
      </c>
      <c r="G42" s="19">
        <v>642</v>
      </c>
    </row>
    <row r="43" spans="1:7" x14ac:dyDescent="0.2">
      <c r="A43" s="38" t="s">
        <v>142</v>
      </c>
      <c r="B43" s="19" t="s">
        <v>243</v>
      </c>
      <c r="C43" s="19">
        <v>0</v>
      </c>
      <c r="D43" s="19">
        <v>0</v>
      </c>
      <c r="E43" s="19">
        <v>36</v>
      </c>
      <c r="F43" s="19">
        <v>1</v>
      </c>
      <c r="G43" s="19">
        <v>269</v>
      </c>
    </row>
    <row r="44" spans="1:7" x14ac:dyDescent="0.2">
      <c r="A44" s="38" t="s">
        <v>142</v>
      </c>
      <c r="B44" s="19" t="s">
        <v>30</v>
      </c>
      <c r="C44" s="19">
        <v>401</v>
      </c>
      <c r="D44" s="19">
        <v>353</v>
      </c>
      <c r="E44" s="19">
        <v>1286</v>
      </c>
      <c r="F44" s="19">
        <v>1761</v>
      </c>
      <c r="G44" s="19">
        <v>5036</v>
      </c>
    </row>
    <row r="45" spans="1:7" x14ac:dyDescent="0.2">
      <c r="A45" s="38" t="s">
        <v>168</v>
      </c>
      <c r="B45" s="19" t="s">
        <v>365</v>
      </c>
      <c r="C45" s="19">
        <v>210</v>
      </c>
      <c r="D45" s="19">
        <v>238</v>
      </c>
      <c r="E45" s="19">
        <v>117</v>
      </c>
      <c r="F45" s="19">
        <v>1161</v>
      </c>
      <c r="G45" s="19">
        <v>2094</v>
      </c>
    </row>
    <row r="46" spans="1:7" x14ac:dyDescent="0.2">
      <c r="A46" s="38" t="s">
        <v>168</v>
      </c>
      <c r="B46" s="19" t="s">
        <v>30</v>
      </c>
      <c r="C46" s="19">
        <v>210</v>
      </c>
      <c r="D46" s="19">
        <v>238</v>
      </c>
      <c r="E46" s="19">
        <v>117</v>
      </c>
      <c r="F46" s="19">
        <v>1161</v>
      </c>
      <c r="G46" s="19">
        <v>2094</v>
      </c>
    </row>
    <row r="47" spans="1:7" x14ac:dyDescent="0.2">
      <c r="A47" s="38" t="s">
        <v>169</v>
      </c>
      <c r="B47" s="19" t="s">
        <v>366</v>
      </c>
      <c r="C47" s="19">
        <v>151</v>
      </c>
      <c r="D47" s="19">
        <v>122</v>
      </c>
      <c r="E47" s="19">
        <v>0</v>
      </c>
      <c r="F47" s="19">
        <v>1037</v>
      </c>
      <c r="G47" s="19">
        <v>1534</v>
      </c>
    </row>
    <row r="48" spans="1:7" x14ac:dyDescent="0.2">
      <c r="A48" s="38" t="s">
        <v>169</v>
      </c>
      <c r="B48" s="19" t="s">
        <v>30</v>
      </c>
      <c r="C48" s="19">
        <v>151</v>
      </c>
      <c r="D48" s="19">
        <v>122</v>
      </c>
      <c r="E48" s="19">
        <v>0</v>
      </c>
      <c r="F48" s="19">
        <v>1037</v>
      </c>
      <c r="G48" s="19">
        <v>1534</v>
      </c>
    </row>
    <row r="49" spans="1:7" x14ac:dyDescent="0.2">
      <c r="A49" s="38" t="s">
        <v>105</v>
      </c>
      <c r="B49" s="19" t="s">
        <v>367</v>
      </c>
      <c r="C49" s="19">
        <v>130</v>
      </c>
      <c r="D49" s="19">
        <v>49</v>
      </c>
      <c r="E49" s="19">
        <v>0</v>
      </c>
      <c r="F49" s="19">
        <v>179</v>
      </c>
      <c r="G49" s="19">
        <v>179</v>
      </c>
    </row>
    <row r="50" spans="1:7" x14ac:dyDescent="0.2">
      <c r="A50" s="38" t="s">
        <v>105</v>
      </c>
      <c r="B50" s="19" t="s">
        <v>368</v>
      </c>
      <c r="C50" s="19">
        <v>11</v>
      </c>
      <c r="D50" s="19">
        <v>27</v>
      </c>
      <c r="E50" s="19">
        <v>498</v>
      </c>
      <c r="F50" s="19">
        <v>351</v>
      </c>
      <c r="G50" s="19">
        <v>9229</v>
      </c>
    </row>
    <row r="51" spans="1:7" x14ac:dyDescent="0.2">
      <c r="A51" s="38" t="s">
        <v>105</v>
      </c>
      <c r="B51" s="19" t="s">
        <v>30</v>
      </c>
      <c r="C51" s="19">
        <v>141</v>
      </c>
      <c r="D51" s="19">
        <v>76</v>
      </c>
      <c r="E51" s="19">
        <v>498</v>
      </c>
      <c r="F51" s="19">
        <v>530</v>
      </c>
      <c r="G51" s="19">
        <v>9408</v>
      </c>
    </row>
    <row r="52" spans="1:7" x14ac:dyDescent="0.2">
      <c r="A52" s="38" t="s">
        <v>170</v>
      </c>
      <c r="B52" s="19" t="s">
        <v>369</v>
      </c>
      <c r="C52" s="19">
        <v>134</v>
      </c>
      <c r="D52" s="19">
        <v>94</v>
      </c>
      <c r="E52" s="19">
        <v>15</v>
      </c>
      <c r="F52" s="19">
        <v>364</v>
      </c>
      <c r="G52" s="19">
        <v>616</v>
      </c>
    </row>
    <row r="53" spans="1:7" x14ac:dyDescent="0.2">
      <c r="A53" s="38" t="s">
        <v>170</v>
      </c>
      <c r="B53" s="19" t="s">
        <v>30</v>
      </c>
      <c r="C53" s="19">
        <v>134</v>
      </c>
      <c r="D53" s="19">
        <v>94</v>
      </c>
      <c r="E53" s="19">
        <v>15</v>
      </c>
      <c r="F53" s="19">
        <v>364</v>
      </c>
      <c r="G53" s="19">
        <v>616</v>
      </c>
    </row>
    <row r="54" spans="1:7" x14ac:dyDescent="0.2">
      <c r="A54" s="38" t="s">
        <v>171</v>
      </c>
      <c r="B54" s="19" t="s">
        <v>370</v>
      </c>
      <c r="C54" s="19">
        <v>112</v>
      </c>
      <c r="D54" s="19">
        <v>14</v>
      </c>
      <c r="E54" s="19">
        <v>34</v>
      </c>
      <c r="F54" s="19">
        <v>489</v>
      </c>
      <c r="G54" s="19">
        <v>609</v>
      </c>
    </row>
    <row r="55" spans="1:7" x14ac:dyDescent="0.2">
      <c r="A55" s="38" t="s">
        <v>171</v>
      </c>
      <c r="B55" s="19" t="s">
        <v>243</v>
      </c>
      <c r="C55" s="19">
        <v>4</v>
      </c>
      <c r="D55" s="19">
        <v>16</v>
      </c>
      <c r="E55" s="19">
        <v>40</v>
      </c>
      <c r="F55" s="19">
        <v>81</v>
      </c>
      <c r="G55" s="19">
        <v>242</v>
      </c>
    </row>
    <row r="56" spans="1:7" x14ac:dyDescent="0.2">
      <c r="A56" s="38" t="s">
        <v>171</v>
      </c>
      <c r="B56" s="19" t="s">
        <v>30</v>
      </c>
      <c r="C56" s="19">
        <v>116</v>
      </c>
      <c r="D56" s="19">
        <v>30</v>
      </c>
      <c r="E56" s="19">
        <v>74</v>
      </c>
      <c r="F56" s="19">
        <v>570</v>
      </c>
      <c r="G56" s="19">
        <v>851</v>
      </c>
    </row>
    <row r="57" spans="1:7" x14ac:dyDescent="0.2">
      <c r="A57" s="38" t="s">
        <v>172</v>
      </c>
      <c r="B57" s="19" t="s">
        <v>371</v>
      </c>
      <c r="C57" s="19">
        <v>56</v>
      </c>
      <c r="D57" s="19">
        <v>14</v>
      </c>
      <c r="E57" s="19">
        <v>10</v>
      </c>
      <c r="F57" s="19">
        <v>137</v>
      </c>
      <c r="G57" s="19">
        <v>183</v>
      </c>
    </row>
    <row r="58" spans="1:7" x14ac:dyDescent="0.2">
      <c r="A58" s="38" t="s">
        <v>172</v>
      </c>
      <c r="B58" s="19" t="s">
        <v>372</v>
      </c>
      <c r="C58" s="19">
        <v>32</v>
      </c>
      <c r="D58" s="19">
        <v>14</v>
      </c>
      <c r="E58" s="19">
        <v>0</v>
      </c>
      <c r="F58" s="19">
        <v>64</v>
      </c>
      <c r="G58" s="19">
        <v>64</v>
      </c>
    </row>
    <row r="59" spans="1:7" x14ac:dyDescent="0.2">
      <c r="A59" s="38" t="s">
        <v>172</v>
      </c>
      <c r="B59" s="19" t="s">
        <v>243</v>
      </c>
      <c r="C59" s="19">
        <v>0</v>
      </c>
      <c r="D59" s="19">
        <v>0</v>
      </c>
      <c r="E59" s="19">
        <v>0</v>
      </c>
      <c r="F59" s="19">
        <v>1</v>
      </c>
      <c r="G59" s="19">
        <v>1</v>
      </c>
    </row>
    <row r="60" spans="1:7" x14ac:dyDescent="0.2">
      <c r="A60" s="38" t="s">
        <v>172</v>
      </c>
      <c r="B60" s="19" t="s">
        <v>30</v>
      </c>
      <c r="C60" s="19">
        <v>88</v>
      </c>
      <c r="D60" s="19">
        <v>28</v>
      </c>
      <c r="E60" s="19">
        <v>10</v>
      </c>
      <c r="F60" s="19">
        <v>202</v>
      </c>
      <c r="G60" s="19">
        <v>248</v>
      </c>
    </row>
    <row r="61" spans="1:7" x14ac:dyDescent="0.2">
      <c r="A61" s="38" t="s">
        <v>131</v>
      </c>
      <c r="B61" s="19" t="s">
        <v>373</v>
      </c>
      <c r="C61" s="19">
        <v>52</v>
      </c>
      <c r="D61" s="19">
        <v>39</v>
      </c>
      <c r="E61" s="19">
        <v>62</v>
      </c>
      <c r="F61" s="19">
        <v>251</v>
      </c>
      <c r="G61" s="19">
        <v>453</v>
      </c>
    </row>
    <row r="62" spans="1:7" x14ac:dyDescent="0.2">
      <c r="A62" s="38" t="s">
        <v>131</v>
      </c>
      <c r="B62" s="19" t="s">
        <v>30</v>
      </c>
      <c r="C62" s="19">
        <v>52</v>
      </c>
      <c r="D62" s="19">
        <v>39</v>
      </c>
      <c r="E62" s="19">
        <v>62</v>
      </c>
      <c r="F62" s="19">
        <v>251</v>
      </c>
      <c r="G62" s="19">
        <v>453</v>
      </c>
    </row>
    <row r="63" spans="1:7" x14ac:dyDescent="0.2">
      <c r="A63" s="38" t="s">
        <v>109</v>
      </c>
      <c r="B63" s="19" t="s">
        <v>374</v>
      </c>
      <c r="C63" s="19">
        <v>40</v>
      </c>
      <c r="D63" s="19">
        <v>31</v>
      </c>
      <c r="E63" s="19">
        <v>0</v>
      </c>
      <c r="F63" s="19">
        <v>1159</v>
      </c>
      <c r="G63" s="19">
        <v>2826</v>
      </c>
    </row>
    <row r="64" spans="1:7" x14ac:dyDescent="0.2">
      <c r="A64" s="38" t="s">
        <v>109</v>
      </c>
      <c r="B64" s="19" t="s">
        <v>30</v>
      </c>
      <c r="C64" s="19">
        <v>40</v>
      </c>
      <c r="D64" s="19">
        <v>31</v>
      </c>
      <c r="E64" s="19">
        <v>0</v>
      </c>
      <c r="F64" s="19">
        <v>1159</v>
      </c>
      <c r="G64" s="19">
        <v>2826</v>
      </c>
    </row>
    <row r="65" spans="1:7" x14ac:dyDescent="0.2">
      <c r="A65" s="38" t="s">
        <v>344</v>
      </c>
      <c r="B65" s="19" t="s">
        <v>30</v>
      </c>
      <c r="C65" s="19">
        <v>33</v>
      </c>
      <c r="D65" s="19">
        <v>265</v>
      </c>
      <c r="E65" s="19">
        <v>143</v>
      </c>
      <c r="F65" s="19">
        <v>1626</v>
      </c>
      <c r="G65" s="19">
        <v>2887</v>
      </c>
    </row>
    <row r="66" spans="1:7" x14ac:dyDescent="0.2">
      <c r="A66" s="39" t="s">
        <v>30</v>
      </c>
      <c r="B66" s="21" t="s">
        <v>30</v>
      </c>
      <c r="C66" s="21">
        <v>21354</v>
      </c>
      <c r="D66" s="21">
        <v>23046</v>
      </c>
      <c r="E66" s="21">
        <v>26522</v>
      </c>
      <c r="F66" s="21">
        <v>116268</v>
      </c>
      <c r="G66" s="21">
        <v>246779</v>
      </c>
    </row>
    <row r="67" spans="1:7" x14ac:dyDescent="0.2">
      <c r="A67" s="38" t="s">
        <v>162</v>
      </c>
      <c r="B67" s="38"/>
      <c r="C67" s="38"/>
      <c r="D67" s="38"/>
      <c r="E67" s="38"/>
      <c r="F67" s="38"/>
      <c r="G67" s="38"/>
    </row>
    <row r="68" spans="1:7" x14ac:dyDescent="0.2">
      <c r="A68" s="38" t="s">
        <v>59</v>
      </c>
      <c r="B68" s="38"/>
      <c r="C68" s="38"/>
      <c r="D68" s="38"/>
      <c r="E68" s="38"/>
      <c r="F68" s="38"/>
      <c r="G68" s="38"/>
    </row>
  </sheetData>
  <sheetProtection sheet="1"/>
  <mergeCells count="25">
    <mergeCell ref="A63:A64"/>
    <mergeCell ref="A65"/>
    <mergeCell ref="A66"/>
    <mergeCell ref="A67:G67"/>
    <mergeCell ref="A68:G68"/>
    <mergeCell ref="A49:A51"/>
    <mergeCell ref="A52:A53"/>
    <mergeCell ref="A54:A56"/>
    <mergeCell ref="A57:A60"/>
    <mergeCell ref="A61:A62"/>
    <mergeCell ref="A33:A37"/>
    <mergeCell ref="A38:A39"/>
    <mergeCell ref="A40:A44"/>
    <mergeCell ref="A45:A46"/>
    <mergeCell ref="A47:A48"/>
    <mergeCell ref="A22:A23"/>
    <mergeCell ref="A24:A25"/>
    <mergeCell ref="A26:A27"/>
    <mergeCell ref="A28:A30"/>
    <mergeCell ref="A31:A32"/>
    <mergeCell ref="B1:E1"/>
    <mergeCell ref="A11:A13"/>
    <mergeCell ref="A14:A15"/>
    <mergeCell ref="A16:A17"/>
    <mergeCell ref="A18:A21"/>
  </mergeCells>
  <hyperlinks>
    <hyperlink ref="A7" r:id="rId1" xr:uid="{00000000-0004-0000-0D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68"/>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376</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152</v>
      </c>
      <c r="B11" s="19" t="s">
        <v>351</v>
      </c>
      <c r="C11" s="19">
        <v>1240</v>
      </c>
      <c r="D11" s="19">
        <v>835</v>
      </c>
      <c r="E11" s="19">
        <v>0</v>
      </c>
      <c r="F11" s="19">
        <v>4886</v>
      </c>
      <c r="G11" s="19">
        <v>7200</v>
      </c>
    </row>
    <row r="12" spans="1:16" x14ac:dyDescent="0.2">
      <c r="A12" s="38" t="s">
        <v>152</v>
      </c>
      <c r="B12" s="19" t="s">
        <v>336</v>
      </c>
      <c r="C12" s="19">
        <v>125</v>
      </c>
      <c r="D12" s="19">
        <v>242</v>
      </c>
      <c r="E12" s="19">
        <v>166</v>
      </c>
      <c r="F12" s="19">
        <v>942</v>
      </c>
      <c r="G12" s="19">
        <v>1395</v>
      </c>
    </row>
    <row r="13" spans="1:16" x14ac:dyDescent="0.2">
      <c r="A13" s="38" t="s">
        <v>152</v>
      </c>
      <c r="B13" s="19" t="s">
        <v>30</v>
      </c>
      <c r="C13" s="19">
        <v>1365</v>
      </c>
      <c r="D13" s="19">
        <v>1077</v>
      </c>
      <c r="E13" s="19">
        <v>166</v>
      </c>
      <c r="F13" s="19">
        <v>5828</v>
      </c>
      <c r="G13" s="19">
        <v>8595</v>
      </c>
    </row>
    <row r="14" spans="1:16" x14ac:dyDescent="0.2">
      <c r="A14" s="38" t="s">
        <v>136</v>
      </c>
      <c r="B14" s="19" t="s">
        <v>377</v>
      </c>
      <c r="C14" s="19">
        <v>564</v>
      </c>
      <c r="D14" s="19">
        <v>540</v>
      </c>
      <c r="E14" s="19">
        <v>1</v>
      </c>
      <c r="F14" s="19">
        <v>2807</v>
      </c>
      <c r="G14" s="19">
        <v>3432</v>
      </c>
    </row>
    <row r="15" spans="1:16" x14ac:dyDescent="0.2">
      <c r="A15" s="38" t="s">
        <v>136</v>
      </c>
      <c r="B15" s="19" t="s">
        <v>378</v>
      </c>
      <c r="C15" s="19">
        <v>63</v>
      </c>
      <c r="D15" s="19">
        <v>53</v>
      </c>
      <c r="E15" s="19">
        <v>0</v>
      </c>
      <c r="F15" s="19">
        <v>422</v>
      </c>
      <c r="G15" s="19">
        <v>555</v>
      </c>
    </row>
    <row r="16" spans="1:16" x14ac:dyDescent="0.2">
      <c r="A16" s="38" t="s">
        <v>136</v>
      </c>
      <c r="B16" s="19" t="s">
        <v>243</v>
      </c>
      <c r="C16" s="19">
        <v>7</v>
      </c>
      <c r="D16" s="19">
        <v>10</v>
      </c>
      <c r="E16" s="19">
        <v>872</v>
      </c>
      <c r="F16" s="19">
        <v>17</v>
      </c>
      <c r="G16" s="19">
        <v>3239</v>
      </c>
    </row>
    <row r="17" spans="1:7" x14ac:dyDescent="0.2">
      <c r="A17" s="38" t="s">
        <v>136</v>
      </c>
      <c r="B17" s="19" t="s">
        <v>30</v>
      </c>
      <c r="C17" s="19">
        <v>634</v>
      </c>
      <c r="D17" s="19">
        <v>603</v>
      </c>
      <c r="E17" s="19">
        <v>873</v>
      </c>
      <c r="F17" s="19">
        <v>3246</v>
      </c>
      <c r="G17" s="19">
        <v>7226</v>
      </c>
    </row>
    <row r="18" spans="1:7" x14ac:dyDescent="0.2">
      <c r="A18" s="38" t="s">
        <v>131</v>
      </c>
      <c r="B18" s="19" t="s">
        <v>379</v>
      </c>
      <c r="C18" s="19">
        <v>435</v>
      </c>
      <c r="D18" s="19">
        <v>234</v>
      </c>
      <c r="E18" s="19">
        <v>235</v>
      </c>
      <c r="F18" s="19">
        <v>1670</v>
      </c>
      <c r="G18" s="19">
        <v>2947</v>
      </c>
    </row>
    <row r="19" spans="1:7" x14ac:dyDescent="0.2">
      <c r="A19" s="38" t="s">
        <v>131</v>
      </c>
      <c r="B19" s="19" t="s">
        <v>243</v>
      </c>
      <c r="C19" s="19">
        <v>0</v>
      </c>
      <c r="D19" s="19">
        <v>0</v>
      </c>
      <c r="E19" s="19">
        <v>0</v>
      </c>
      <c r="F19" s="19">
        <v>24</v>
      </c>
      <c r="G19" s="19">
        <v>26</v>
      </c>
    </row>
    <row r="20" spans="1:7" x14ac:dyDescent="0.2">
      <c r="A20" s="38" t="s">
        <v>131</v>
      </c>
      <c r="B20" s="19" t="s">
        <v>30</v>
      </c>
      <c r="C20" s="19">
        <v>435</v>
      </c>
      <c r="D20" s="19">
        <v>234</v>
      </c>
      <c r="E20" s="19">
        <v>235</v>
      </c>
      <c r="F20" s="19">
        <v>1694</v>
      </c>
      <c r="G20" s="19">
        <v>2973</v>
      </c>
    </row>
    <row r="21" spans="1:7" x14ac:dyDescent="0.2">
      <c r="A21" s="38" t="s">
        <v>175</v>
      </c>
      <c r="B21" s="19" t="s">
        <v>380</v>
      </c>
      <c r="C21" s="19">
        <v>263</v>
      </c>
      <c r="D21" s="19">
        <v>197</v>
      </c>
      <c r="E21" s="19">
        <v>242</v>
      </c>
      <c r="F21" s="19">
        <v>1310</v>
      </c>
      <c r="G21" s="19">
        <v>2642</v>
      </c>
    </row>
    <row r="22" spans="1:7" x14ac:dyDescent="0.2">
      <c r="A22" s="38" t="s">
        <v>175</v>
      </c>
      <c r="B22" s="19" t="s">
        <v>243</v>
      </c>
      <c r="C22" s="19">
        <v>0</v>
      </c>
      <c r="D22" s="19">
        <v>0</v>
      </c>
      <c r="E22" s="19">
        <v>0</v>
      </c>
      <c r="F22" s="19">
        <v>0</v>
      </c>
      <c r="G22" s="19">
        <v>0</v>
      </c>
    </row>
    <row r="23" spans="1:7" x14ac:dyDescent="0.2">
      <c r="A23" s="38" t="s">
        <v>175</v>
      </c>
      <c r="B23" s="19" t="s">
        <v>30</v>
      </c>
      <c r="C23" s="19">
        <v>263</v>
      </c>
      <c r="D23" s="19">
        <v>197</v>
      </c>
      <c r="E23" s="19">
        <v>242</v>
      </c>
      <c r="F23" s="19">
        <v>1310</v>
      </c>
      <c r="G23" s="19">
        <v>2642</v>
      </c>
    </row>
    <row r="24" spans="1:7" x14ac:dyDescent="0.2">
      <c r="A24" s="38" t="s">
        <v>176</v>
      </c>
      <c r="B24" s="19" t="s">
        <v>381</v>
      </c>
      <c r="C24" s="19">
        <v>224</v>
      </c>
      <c r="D24" s="19">
        <v>169</v>
      </c>
      <c r="E24" s="19">
        <v>411</v>
      </c>
      <c r="F24" s="19">
        <v>884</v>
      </c>
      <c r="G24" s="19">
        <v>1912</v>
      </c>
    </row>
    <row r="25" spans="1:7" x14ac:dyDescent="0.2">
      <c r="A25" s="38" t="s">
        <v>176</v>
      </c>
      <c r="B25" s="19" t="s">
        <v>30</v>
      </c>
      <c r="C25" s="19">
        <v>224</v>
      </c>
      <c r="D25" s="19">
        <v>169</v>
      </c>
      <c r="E25" s="19">
        <v>411</v>
      </c>
      <c r="F25" s="19">
        <v>884</v>
      </c>
      <c r="G25" s="19">
        <v>1912</v>
      </c>
    </row>
    <row r="26" spans="1:7" x14ac:dyDescent="0.2">
      <c r="A26" s="38" t="s">
        <v>168</v>
      </c>
      <c r="B26" s="19" t="s">
        <v>365</v>
      </c>
      <c r="C26" s="19">
        <v>216</v>
      </c>
      <c r="D26" s="19">
        <v>115</v>
      </c>
      <c r="E26" s="19">
        <v>200</v>
      </c>
      <c r="F26" s="19">
        <v>789</v>
      </c>
      <c r="G26" s="19">
        <v>1855</v>
      </c>
    </row>
    <row r="27" spans="1:7" x14ac:dyDescent="0.2">
      <c r="A27" s="38" t="s">
        <v>168</v>
      </c>
      <c r="B27" s="19" t="s">
        <v>30</v>
      </c>
      <c r="C27" s="19">
        <v>216</v>
      </c>
      <c r="D27" s="19">
        <v>115</v>
      </c>
      <c r="E27" s="19">
        <v>200</v>
      </c>
      <c r="F27" s="19">
        <v>789</v>
      </c>
      <c r="G27" s="19">
        <v>1855</v>
      </c>
    </row>
    <row r="28" spans="1:7" x14ac:dyDescent="0.2">
      <c r="A28" s="38" t="s">
        <v>167</v>
      </c>
      <c r="B28" s="19" t="s">
        <v>382</v>
      </c>
      <c r="C28" s="19">
        <v>176</v>
      </c>
      <c r="D28" s="19">
        <v>211</v>
      </c>
      <c r="E28" s="19">
        <v>152</v>
      </c>
      <c r="F28" s="19">
        <v>1337</v>
      </c>
      <c r="G28" s="19">
        <v>2619</v>
      </c>
    </row>
    <row r="29" spans="1:7" x14ac:dyDescent="0.2">
      <c r="A29" s="38" t="s">
        <v>167</v>
      </c>
      <c r="B29" s="19" t="s">
        <v>383</v>
      </c>
      <c r="C29" s="19">
        <v>14</v>
      </c>
      <c r="D29" s="19">
        <v>6</v>
      </c>
      <c r="E29" s="19">
        <v>9</v>
      </c>
      <c r="F29" s="19">
        <v>65</v>
      </c>
      <c r="G29" s="19">
        <v>95</v>
      </c>
    </row>
    <row r="30" spans="1:7" x14ac:dyDescent="0.2">
      <c r="A30" s="38" t="s">
        <v>167</v>
      </c>
      <c r="B30" s="19" t="s">
        <v>30</v>
      </c>
      <c r="C30" s="19">
        <v>190</v>
      </c>
      <c r="D30" s="19">
        <v>217</v>
      </c>
      <c r="E30" s="19">
        <v>161</v>
      </c>
      <c r="F30" s="19">
        <v>1402</v>
      </c>
      <c r="G30" s="19">
        <v>2714</v>
      </c>
    </row>
    <row r="31" spans="1:7" x14ac:dyDescent="0.2">
      <c r="A31" s="38" t="s">
        <v>177</v>
      </c>
      <c r="B31" s="19" t="s">
        <v>384</v>
      </c>
      <c r="C31" s="19">
        <v>174</v>
      </c>
      <c r="D31" s="19">
        <v>87</v>
      </c>
      <c r="E31" s="19">
        <v>102</v>
      </c>
      <c r="F31" s="19">
        <v>579</v>
      </c>
      <c r="G31" s="19">
        <v>1069</v>
      </c>
    </row>
    <row r="32" spans="1:7" x14ac:dyDescent="0.2">
      <c r="A32" s="38" t="s">
        <v>177</v>
      </c>
      <c r="B32" s="19" t="s">
        <v>30</v>
      </c>
      <c r="C32" s="19">
        <v>174</v>
      </c>
      <c r="D32" s="19">
        <v>87</v>
      </c>
      <c r="E32" s="19">
        <v>102</v>
      </c>
      <c r="F32" s="19">
        <v>579</v>
      </c>
      <c r="G32" s="19">
        <v>1069</v>
      </c>
    </row>
    <row r="33" spans="1:7" x14ac:dyDescent="0.2">
      <c r="A33" s="38" t="s">
        <v>178</v>
      </c>
      <c r="B33" s="19" t="s">
        <v>385</v>
      </c>
      <c r="C33" s="19">
        <v>109</v>
      </c>
      <c r="D33" s="19">
        <v>97</v>
      </c>
      <c r="E33" s="19">
        <v>152</v>
      </c>
      <c r="F33" s="19">
        <v>581</v>
      </c>
      <c r="G33" s="19">
        <v>1988</v>
      </c>
    </row>
    <row r="34" spans="1:7" x14ac:dyDescent="0.2">
      <c r="A34" s="38" t="s">
        <v>178</v>
      </c>
      <c r="B34" s="19" t="s">
        <v>386</v>
      </c>
      <c r="C34" s="19">
        <v>55</v>
      </c>
      <c r="D34" s="19">
        <v>44</v>
      </c>
      <c r="E34" s="19">
        <v>12</v>
      </c>
      <c r="F34" s="19">
        <v>175</v>
      </c>
      <c r="G34" s="19">
        <v>365</v>
      </c>
    </row>
    <row r="35" spans="1:7" x14ac:dyDescent="0.2">
      <c r="A35" s="38" t="s">
        <v>178</v>
      </c>
      <c r="B35" s="19" t="s">
        <v>243</v>
      </c>
      <c r="C35" s="19">
        <v>2</v>
      </c>
      <c r="D35" s="19">
        <v>0</v>
      </c>
      <c r="E35" s="19">
        <v>0</v>
      </c>
      <c r="F35" s="19">
        <v>10</v>
      </c>
      <c r="G35" s="19">
        <v>13</v>
      </c>
    </row>
    <row r="36" spans="1:7" x14ac:dyDescent="0.2">
      <c r="A36" s="38" t="s">
        <v>178</v>
      </c>
      <c r="B36" s="19" t="s">
        <v>30</v>
      </c>
      <c r="C36" s="19">
        <v>166</v>
      </c>
      <c r="D36" s="19">
        <v>141</v>
      </c>
      <c r="E36" s="19">
        <v>164</v>
      </c>
      <c r="F36" s="19">
        <v>766</v>
      </c>
      <c r="G36" s="19">
        <v>2366</v>
      </c>
    </row>
    <row r="37" spans="1:7" x14ac:dyDescent="0.2">
      <c r="A37" s="38" t="s">
        <v>171</v>
      </c>
      <c r="B37" s="19" t="s">
        <v>387</v>
      </c>
      <c r="C37" s="19">
        <v>117</v>
      </c>
      <c r="D37" s="19">
        <v>40</v>
      </c>
      <c r="E37" s="19">
        <v>0</v>
      </c>
      <c r="F37" s="19">
        <v>177</v>
      </c>
      <c r="G37" s="19">
        <v>177</v>
      </c>
    </row>
    <row r="38" spans="1:7" x14ac:dyDescent="0.2">
      <c r="A38" s="38" t="s">
        <v>171</v>
      </c>
      <c r="B38" s="19" t="s">
        <v>30</v>
      </c>
      <c r="C38" s="19">
        <v>117</v>
      </c>
      <c r="D38" s="19">
        <v>40</v>
      </c>
      <c r="E38" s="19">
        <v>0</v>
      </c>
      <c r="F38" s="19">
        <v>177</v>
      </c>
      <c r="G38" s="19">
        <v>177</v>
      </c>
    </row>
    <row r="39" spans="1:7" x14ac:dyDescent="0.2">
      <c r="A39" s="38" t="s">
        <v>101</v>
      </c>
      <c r="B39" s="19" t="s">
        <v>388</v>
      </c>
      <c r="C39" s="19">
        <v>105</v>
      </c>
      <c r="D39" s="19">
        <v>106</v>
      </c>
      <c r="E39" s="19">
        <v>97</v>
      </c>
      <c r="F39" s="19">
        <v>769</v>
      </c>
      <c r="G39" s="19">
        <v>1693</v>
      </c>
    </row>
    <row r="40" spans="1:7" x14ac:dyDescent="0.2">
      <c r="A40" s="38" t="s">
        <v>101</v>
      </c>
      <c r="B40" s="19" t="s">
        <v>243</v>
      </c>
      <c r="C40" s="19">
        <v>0</v>
      </c>
      <c r="D40" s="19">
        <v>0</v>
      </c>
      <c r="E40" s="19">
        <v>856</v>
      </c>
      <c r="F40" s="19">
        <v>0</v>
      </c>
      <c r="G40" s="19">
        <v>4669</v>
      </c>
    </row>
    <row r="41" spans="1:7" x14ac:dyDescent="0.2">
      <c r="A41" s="38" t="s">
        <v>101</v>
      </c>
      <c r="B41" s="19" t="s">
        <v>30</v>
      </c>
      <c r="C41" s="19">
        <v>105</v>
      </c>
      <c r="D41" s="19">
        <v>106</v>
      </c>
      <c r="E41" s="19">
        <v>953</v>
      </c>
      <c r="F41" s="19">
        <v>769</v>
      </c>
      <c r="G41" s="19">
        <v>6362</v>
      </c>
    </row>
    <row r="42" spans="1:7" x14ac:dyDescent="0.2">
      <c r="A42" s="38" t="s">
        <v>179</v>
      </c>
      <c r="B42" s="19" t="s">
        <v>389</v>
      </c>
      <c r="C42" s="19">
        <v>82</v>
      </c>
      <c r="D42" s="19">
        <v>37</v>
      </c>
      <c r="E42" s="19">
        <v>32</v>
      </c>
      <c r="F42" s="19">
        <v>329</v>
      </c>
      <c r="G42" s="19">
        <v>683</v>
      </c>
    </row>
    <row r="43" spans="1:7" x14ac:dyDescent="0.2">
      <c r="A43" s="38" t="s">
        <v>179</v>
      </c>
      <c r="B43" s="19" t="s">
        <v>30</v>
      </c>
      <c r="C43" s="19">
        <v>82</v>
      </c>
      <c r="D43" s="19">
        <v>37</v>
      </c>
      <c r="E43" s="19">
        <v>32</v>
      </c>
      <c r="F43" s="19">
        <v>329</v>
      </c>
      <c r="G43" s="19">
        <v>683</v>
      </c>
    </row>
    <row r="44" spans="1:7" x14ac:dyDescent="0.2">
      <c r="A44" s="38" t="s">
        <v>180</v>
      </c>
      <c r="B44" s="19" t="s">
        <v>390</v>
      </c>
      <c r="C44" s="19">
        <v>46</v>
      </c>
      <c r="D44" s="19">
        <v>101</v>
      </c>
      <c r="E44" s="19">
        <v>0</v>
      </c>
      <c r="F44" s="19">
        <v>400</v>
      </c>
      <c r="G44" s="19">
        <v>558</v>
      </c>
    </row>
    <row r="45" spans="1:7" x14ac:dyDescent="0.2">
      <c r="A45" s="38" t="s">
        <v>180</v>
      </c>
      <c r="B45" s="19" t="s">
        <v>391</v>
      </c>
      <c r="C45" s="19">
        <v>33</v>
      </c>
      <c r="D45" s="19">
        <v>21</v>
      </c>
      <c r="E45" s="19">
        <v>0</v>
      </c>
      <c r="F45" s="19">
        <v>94</v>
      </c>
      <c r="G45" s="19">
        <v>122</v>
      </c>
    </row>
    <row r="46" spans="1:7" x14ac:dyDescent="0.2">
      <c r="A46" s="38" t="s">
        <v>180</v>
      </c>
      <c r="B46" s="19" t="s">
        <v>30</v>
      </c>
      <c r="C46" s="19">
        <v>79</v>
      </c>
      <c r="D46" s="19">
        <v>122</v>
      </c>
      <c r="E46" s="19">
        <v>0</v>
      </c>
      <c r="F46" s="19">
        <v>494</v>
      </c>
      <c r="G46" s="19">
        <v>680</v>
      </c>
    </row>
    <row r="47" spans="1:7" x14ac:dyDescent="0.2">
      <c r="A47" s="38" t="s">
        <v>142</v>
      </c>
      <c r="B47" s="19" t="s">
        <v>392</v>
      </c>
      <c r="C47" s="19">
        <v>69</v>
      </c>
      <c r="D47" s="19">
        <v>108</v>
      </c>
      <c r="E47" s="19">
        <v>71</v>
      </c>
      <c r="F47" s="19">
        <v>497</v>
      </c>
      <c r="G47" s="19">
        <v>1332</v>
      </c>
    </row>
    <row r="48" spans="1:7" x14ac:dyDescent="0.2">
      <c r="A48" s="38" t="s">
        <v>142</v>
      </c>
      <c r="B48" s="19" t="s">
        <v>30</v>
      </c>
      <c r="C48" s="19">
        <v>69</v>
      </c>
      <c r="D48" s="19">
        <v>108</v>
      </c>
      <c r="E48" s="19">
        <v>71</v>
      </c>
      <c r="F48" s="19">
        <v>497</v>
      </c>
      <c r="G48" s="19">
        <v>1332</v>
      </c>
    </row>
    <row r="49" spans="1:7" x14ac:dyDescent="0.2">
      <c r="A49" s="38" t="s">
        <v>169</v>
      </c>
      <c r="B49" s="19" t="s">
        <v>393</v>
      </c>
      <c r="C49" s="19">
        <v>24</v>
      </c>
      <c r="D49" s="19">
        <v>0</v>
      </c>
      <c r="E49" s="19">
        <v>1</v>
      </c>
      <c r="F49" s="19">
        <v>84</v>
      </c>
      <c r="G49" s="19">
        <v>89</v>
      </c>
    </row>
    <row r="50" spans="1:7" x14ac:dyDescent="0.2">
      <c r="A50" s="38" t="s">
        <v>169</v>
      </c>
      <c r="B50" s="19" t="s">
        <v>394</v>
      </c>
      <c r="C50" s="19">
        <v>21</v>
      </c>
      <c r="D50" s="19">
        <v>5</v>
      </c>
      <c r="E50" s="19">
        <v>0</v>
      </c>
      <c r="F50" s="19">
        <v>101</v>
      </c>
      <c r="G50" s="19">
        <v>130</v>
      </c>
    </row>
    <row r="51" spans="1:7" x14ac:dyDescent="0.2">
      <c r="A51" s="38" t="s">
        <v>169</v>
      </c>
      <c r="B51" s="19" t="s">
        <v>30</v>
      </c>
      <c r="C51" s="19">
        <v>45</v>
      </c>
      <c r="D51" s="19">
        <v>5</v>
      </c>
      <c r="E51" s="19">
        <v>1</v>
      </c>
      <c r="F51" s="19">
        <v>185</v>
      </c>
      <c r="G51" s="19">
        <v>219</v>
      </c>
    </row>
    <row r="52" spans="1:7" x14ac:dyDescent="0.2">
      <c r="A52" s="38" t="s">
        <v>107</v>
      </c>
      <c r="B52" s="19" t="s">
        <v>395</v>
      </c>
      <c r="C52" s="19">
        <v>13</v>
      </c>
      <c r="D52" s="19">
        <v>5</v>
      </c>
      <c r="E52" s="19">
        <v>0</v>
      </c>
      <c r="F52" s="19">
        <v>45</v>
      </c>
      <c r="G52" s="19">
        <v>54</v>
      </c>
    </row>
    <row r="53" spans="1:7" x14ac:dyDescent="0.2">
      <c r="A53" s="38" t="s">
        <v>107</v>
      </c>
      <c r="B53" s="19" t="s">
        <v>396</v>
      </c>
      <c r="C53" s="19">
        <v>3</v>
      </c>
      <c r="D53" s="19">
        <v>0</v>
      </c>
      <c r="E53" s="19">
        <v>0</v>
      </c>
      <c r="F53" s="19">
        <v>6</v>
      </c>
      <c r="G53" s="19">
        <v>6</v>
      </c>
    </row>
    <row r="54" spans="1:7" x14ac:dyDescent="0.2">
      <c r="A54" s="38" t="s">
        <v>107</v>
      </c>
      <c r="B54" s="19" t="s">
        <v>243</v>
      </c>
      <c r="C54" s="19">
        <v>0</v>
      </c>
      <c r="D54" s="19">
        <v>1</v>
      </c>
      <c r="E54" s="19">
        <v>0</v>
      </c>
      <c r="F54" s="19">
        <v>5</v>
      </c>
      <c r="G54" s="19">
        <v>5</v>
      </c>
    </row>
    <row r="55" spans="1:7" x14ac:dyDescent="0.2">
      <c r="A55" s="38" t="s">
        <v>107</v>
      </c>
      <c r="B55" s="19" t="s">
        <v>30</v>
      </c>
      <c r="C55" s="19">
        <v>16</v>
      </c>
      <c r="D55" s="19">
        <v>6</v>
      </c>
      <c r="E55" s="19">
        <v>0</v>
      </c>
      <c r="F55" s="19">
        <v>56</v>
      </c>
      <c r="G55" s="19">
        <v>65</v>
      </c>
    </row>
    <row r="56" spans="1:7" x14ac:dyDescent="0.2">
      <c r="A56" s="38" t="s">
        <v>181</v>
      </c>
      <c r="B56" s="19" t="s">
        <v>397</v>
      </c>
      <c r="C56" s="19">
        <v>6</v>
      </c>
      <c r="D56" s="19">
        <v>0</v>
      </c>
      <c r="E56" s="19">
        <v>0</v>
      </c>
      <c r="F56" s="19">
        <v>6</v>
      </c>
      <c r="G56" s="19">
        <v>6</v>
      </c>
    </row>
    <row r="57" spans="1:7" x14ac:dyDescent="0.2">
      <c r="A57" s="38" t="s">
        <v>181</v>
      </c>
      <c r="B57" s="19" t="s">
        <v>30</v>
      </c>
      <c r="C57" s="19">
        <v>6</v>
      </c>
      <c r="D57" s="19">
        <v>0</v>
      </c>
      <c r="E57" s="19">
        <v>0</v>
      </c>
      <c r="F57" s="19">
        <v>6</v>
      </c>
      <c r="G57" s="19">
        <v>6</v>
      </c>
    </row>
    <row r="58" spans="1:7" x14ac:dyDescent="0.2">
      <c r="A58" s="38" t="s">
        <v>172</v>
      </c>
      <c r="B58" s="19" t="s">
        <v>398</v>
      </c>
      <c r="C58" s="19">
        <v>3</v>
      </c>
      <c r="D58" s="19">
        <v>0</v>
      </c>
      <c r="E58" s="19">
        <v>2</v>
      </c>
      <c r="F58" s="19">
        <v>14</v>
      </c>
      <c r="G58" s="19">
        <v>17</v>
      </c>
    </row>
    <row r="59" spans="1:7" x14ac:dyDescent="0.2">
      <c r="A59" s="38" t="s">
        <v>172</v>
      </c>
      <c r="B59" s="19" t="s">
        <v>30</v>
      </c>
      <c r="C59" s="19">
        <v>3</v>
      </c>
      <c r="D59" s="19">
        <v>0</v>
      </c>
      <c r="E59" s="19">
        <v>2</v>
      </c>
      <c r="F59" s="19">
        <v>14</v>
      </c>
      <c r="G59" s="19">
        <v>17</v>
      </c>
    </row>
    <row r="60" spans="1:7" x14ac:dyDescent="0.2">
      <c r="A60" s="38" t="s">
        <v>182</v>
      </c>
      <c r="B60" s="19" t="s">
        <v>399</v>
      </c>
      <c r="C60" s="19">
        <v>2</v>
      </c>
      <c r="D60" s="19">
        <v>0</v>
      </c>
      <c r="E60" s="19">
        <v>0</v>
      </c>
      <c r="F60" s="19">
        <v>2</v>
      </c>
      <c r="G60" s="19">
        <v>2</v>
      </c>
    </row>
    <row r="61" spans="1:7" x14ac:dyDescent="0.2">
      <c r="A61" s="38" t="s">
        <v>182</v>
      </c>
      <c r="B61" s="19" t="s">
        <v>30</v>
      </c>
      <c r="C61" s="19">
        <v>2</v>
      </c>
      <c r="D61" s="19">
        <v>0</v>
      </c>
      <c r="E61" s="19">
        <v>0</v>
      </c>
      <c r="F61" s="19">
        <v>2</v>
      </c>
      <c r="G61" s="19">
        <v>2</v>
      </c>
    </row>
    <row r="62" spans="1:7" x14ac:dyDescent="0.2">
      <c r="A62" s="38" t="s">
        <v>183</v>
      </c>
      <c r="B62" s="19" t="s">
        <v>400</v>
      </c>
      <c r="C62" s="19">
        <v>1</v>
      </c>
      <c r="D62" s="19">
        <v>0</v>
      </c>
      <c r="E62" s="19">
        <v>0</v>
      </c>
      <c r="F62" s="19">
        <v>46</v>
      </c>
      <c r="G62" s="19">
        <v>51</v>
      </c>
    </row>
    <row r="63" spans="1:7" x14ac:dyDescent="0.2">
      <c r="A63" s="38" t="s">
        <v>183</v>
      </c>
      <c r="B63" s="19" t="s">
        <v>243</v>
      </c>
      <c r="C63" s="19">
        <v>0</v>
      </c>
      <c r="D63" s="19">
        <v>1</v>
      </c>
      <c r="E63" s="19">
        <v>0</v>
      </c>
      <c r="F63" s="19">
        <v>1</v>
      </c>
      <c r="G63" s="19">
        <v>1</v>
      </c>
    </row>
    <row r="64" spans="1:7" x14ac:dyDescent="0.2">
      <c r="A64" s="38" t="s">
        <v>183</v>
      </c>
      <c r="B64" s="19" t="s">
        <v>30</v>
      </c>
      <c r="C64" s="19">
        <v>1</v>
      </c>
      <c r="D64" s="19">
        <v>1</v>
      </c>
      <c r="E64" s="19">
        <v>0</v>
      </c>
      <c r="F64" s="19">
        <v>47</v>
      </c>
      <c r="G64" s="19">
        <v>52</v>
      </c>
    </row>
    <row r="65" spans="1:7" x14ac:dyDescent="0.2">
      <c r="A65" s="38" t="s">
        <v>344</v>
      </c>
      <c r="B65" s="19" t="s">
        <v>30</v>
      </c>
      <c r="C65" s="19">
        <v>0</v>
      </c>
      <c r="D65" s="19">
        <v>2</v>
      </c>
      <c r="E65" s="19">
        <v>518</v>
      </c>
      <c r="F65" s="19">
        <v>32</v>
      </c>
      <c r="G65" s="19">
        <v>2993</v>
      </c>
    </row>
    <row r="66" spans="1:7" x14ac:dyDescent="0.2">
      <c r="A66" s="39" t="s">
        <v>30</v>
      </c>
      <c r="B66" s="21" t="s">
        <v>30</v>
      </c>
      <c r="C66" s="21">
        <v>4192</v>
      </c>
      <c r="D66" s="21">
        <v>3267</v>
      </c>
      <c r="E66" s="21">
        <v>4131</v>
      </c>
      <c r="F66" s="21">
        <v>19106</v>
      </c>
      <c r="G66" s="21">
        <v>43940</v>
      </c>
    </row>
    <row r="67" spans="1:7" x14ac:dyDescent="0.2">
      <c r="A67" s="38" t="s">
        <v>162</v>
      </c>
      <c r="B67" s="38"/>
      <c r="C67" s="38"/>
      <c r="D67" s="38"/>
      <c r="E67" s="38"/>
      <c r="F67" s="38"/>
      <c r="G67" s="38"/>
    </row>
    <row r="68" spans="1:7" x14ac:dyDescent="0.2">
      <c r="A68" s="38" t="s">
        <v>59</v>
      </c>
      <c r="B68" s="38"/>
      <c r="C68" s="38"/>
      <c r="D68" s="38"/>
      <c r="E68" s="38"/>
      <c r="F68" s="38"/>
      <c r="G68" s="38"/>
    </row>
  </sheetData>
  <sheetProtection sheet="1"/>
  <mergeCells count="25">
    <mergeCell ref="A62:A64"/>
    <mergeCell ref="A65"/>
    <mergeCell ref="A66"/>
    <mergeCell ref="A67:G67"/>
    <mergeCell ref="A68:G68"/>
    <mergeCell ref="A49:A51"/>
    <mergeCell ref="A52:A55"/>
    <mergeCell ref="A56:A57"/>
    <mergeCell ref="A58:A59"/>
    <mergeCell ref="A60:A61"/>
    <mergeCell ref="A37:A38"/>
    <mergeCell ref="A39:A41"/>
    <mergeCell ref="A42:A43"/>
    <mergeCell ref="A44:A46"/>
    <mergeCell ref="A47:A48"/>
    <mergeCell ref="A24:A25"/>
    <mergeCell ref="A26:A27"/>
    <mergeCell ref="A28:A30"/>
    <mergeCell ref="A31:A32"/>
    <mergeCell ref="A33:A36"/>
    <mergeCell ref="B1:E1"/>
    <mergeCell ref="A11:A13"/>
    <mergeCell ref="A14:A17"/>
    <mergeCell ref="A18:A20"/>
    <mergeCell ref="A21:A23"/>
  </mergeCells>
  <hyperlinks>
    <hyperlink ref="A7" r:id="rId1" xr:uid="{00000000-0004-0000-0E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8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402</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156</v>
      </c>
      <c r="B11" s="19" t="s">
        <v>403</v>
      </c>
      <c r="C11" s="19">
        <v>120</v>
      </c>
      <c r="D11" s="19">
        <v>90</v>
      </c>
      <c r="E11" s="19">
        <v>87</v>
      </c>
      <c r="F11" s="19">
        <v>538</v>
      </c>
      <c r="G11" s="19">
        <v>1017</v>
      </c>
    </row>
    <row r="12" spans="1:16" x14ac:dyDescent="0.2">
      <c r="A12" s="38" t="s">
        <v>156</v>
      </c>
      <c r="B12" s="19" t="s">
        <v>404</v>
      </c>
      <c r="C12" s="19">
        <v>114</v>
      </c>
      <c r="D12" s="19">
        <v>58</v>
      </c>
      <c r="E12" s="19">
        <v>96</v>
      </c>
      <c r="F12" s="19">
        <v>424</v>
      </c>
      <c r="G12" s="19">
        <v>985</v>
      </c>
    </row>
    <row r="13" spans="1:16" x14ac:dyDescent="0.2">
      <c r="A13" s="38" t="s">
        <v>156</v>
      </c>
      <c r="B13" s="19" t="s">
        <v>405</v>
      </c>
      <c r="C13" s="19">
        <v>58</v>
      </c>
      <c r="D13" s="19">
        <v>57</v>
      </c>
      <c r="E13" s="19">
        <v>26</v>
      </c>
      <c r="F13" s="19">
        <v>275</v>
      </c>
      <c r="G13" s="19">
        <v>527</v>
      </c>
    </row>
    <row r="14" spans="1:16" x14ac:dyDescent="0.2">
      <c r="A14" s="38" t="s">
        <v>156</v>
      </c>
      <c r="B14" s="19" t="s">
        <v>406</v>
      </c>
      <c r="C14" s="19">
        <v>17</v>
      </c>
      <c r="D14" s="19">
        <v>3</v>
      </c>
      <c r="E14" s="19">
        <v>6</v>
      </c>
      <c r="F14" s="19">
        <v>29</v>
      </c>
      <c r="G14" s="19">
        <v>52</v>
      </c>
    </row>
    <row r="15" spans="1:16" x14ac:dyDescent="0.2">
      <c r="A15" s="38" t="s">
        <v>156</v>
      </c>
      <c r="B15" s="19" t="s">
        <v>243</v>
      </c>
      <c r="C15" s="19">
        <v>0</v>
      </c>
      <c r="D15" s="19">
        <v>0</v>
      </c>
      <c r="E15" s="19">
        <v>0</v>
      </c>
      <c r="F15" s="19">
        <v>0</v>
      </c>
      <c r="G15" s="19">
        <v>1</v>
      </c>
    </row>
    <row r="16" spans="1:16" x14ac:dyDescent="0.2">
      <c r="A16" s="38" t="s">
        <v>156</v>
      </c>
      <c r="B16" s="19" t="s">
        <v>30</v>
      </c>
      <c r="C16" s="19">
        <v>309</v>
      </c>
      <c r="D16" s="19">
        <v>208</v>
      </c>
      <c r="E16" s="19">
        <v>215</v>
      </c>
      <c r="F16" s="19">
        <v>1266</v>
      </c>
      <c r="G16" s="19">
        <v>2582</v>
      </c>
    </row>
    <row r="17" spans="1:7" x14ac:dyDescent="0.2">
      <c r="A17" s="38" t="s">
        <v>186</v>
      </c>
      <c r="B17" s="19" t="s">
        <v>407</v>
      </c>
      <c r="C17" s="19">
        <v>125</v>
      </c>
      <c r="D17" s="19">
        <v>24</v>
      </c>
      <c r="E17" s="19">
        <v>7</v>
      </c>
      <c r="F17" s="19">
        <v>374</v>
      </c>
      <c r="G17" s="19">
        <v>502</v>
      </c>
    </row>
    <row r="18" spans="1:7" x14ac:dyDescent="0.2">
      <c r="A18" s="38" t="s">
        <v>186</v>
      </c>
      <c r="B18" s="19" t="s">
        <v>408</v>
      </c>
      <c r="C18" s="19">
        <v>52</v>
      </c>
      <c r="D18" s="19">
        <v>48</v>
      </c>
      <c r="E18" s="19">
        <v>1</v>
      </c>
      <c r="F18" s="19">
        <v>200</v>
      </c>
      <c r="G18" s="19">
        <v>226</v>
      </c>
    </row>
    <row r="19" spans="1:7" x14ac:dyDescent="0.2">
      <c r="A19" s="38" t="s">
        <v>186</v>
      </c>
      <c r="B19" s="19" t="s">
        <v>409</v>
      </c>
      <c r="C19" s="19">
        <v>19</v>
      </c>
      <c r="D19" s="19">
        <v>18</v>
      </c>
      <c r="E19" s="19">
        <v>0</v>
      </c>
      <c r="F19" s="19">
        <v>62</v>
      </c>
      <c r="G19" s="19">
        <v>100</v>
      </c>
    </row>
    <row r="20" spans="1:7" x14ac:dyDescent="0.2">
      <c r="A20" s="38" t="s">
        <v>186</v>
      </c>
      <c r="B20" s="19" t="s">
        <v>243</v>
      </c>
      <c r="C20" s="19">
        <v>2</v>
      </c>
      <c r="D20" s="19">
        <v>9</v>
      </c>
      <c r="E20" s="19">
        <v>62</v>
      </c>
      <c r="F20" s="19">
        <v>21</v>
      </c>
      <c r="G20" s="19">
        <v>309</v>
      </c>
    </row>
    <row r="21" spans="1:7" x14ac:dyDescent="0.2">
      <c r="A21" s="38" t="s">
        <v>186</v>
      </c>
      <c r="B21" s="19" t="s">
        <v>30</v>
      </c>
      <c r="C21" s="19">
        <v>198</v>
      </c>
      <c r="D21" s="19">
        <v>99</v>
      </c>
      <c r="E21" s="19">
        <v>70</v>
      </c>
      <c r="F21" s="19">
        <v>657</v>
      </c>
      <c r="G21" s="19">
        <v>1137</v>
      </c>
    </row>
    <row r="22" spans="1:7" x14ac:dyDescent="0.2">
      <c r="A22" s="38" t="s">
        <v>136</v>
      </c>
      <c r="B22" s="19" t="s">
        <v>410</v>
      </c>
      <c r="C22" s="19">
        <v>159</v>
      </c>
      <c r="D22" s="19">
        <v>207</v>
      </c>
      <c r="E22" s="19">
        <v>1</v>
      </c>
      <c r="F22" s="19">
        <v>1103</v>
      </c>
      <c r="G22" s="19">
        <v>1696</v>
      </c>
    </row>
    <row r="23" spans="1:7" x14ac:dyDescent="0.2">
      <c r="A23" s="38" t="s">
        <v>136</v>
      </c>
      <c r="B23" s="19" t="s">
        <v>411</v>
      </c>
      <c r="C23" s="19">
        <v>21</v>
      </c>
      <c r="D23" s="19">
        <v>36</v>
      </c>
      <c r="E23" s="19">
        <v>0</v>
      </c>
      <c r="F23" s="19">
        <v>243</v>
      </c>
      <c r="G23" s="19">
        <v>287</v>
      </c>
    </row>
    <row r="24" spans="1:7" x14ac:dyDescent="0.2">
      <c r="A24" s="38" t="s">
        <v>136</v>
      </c>
      <c r="B24" s="19" t="s">
        <v>412</v>
      </c>
      <c r="C24" s="19">
        <v>13</v>
      </c>
      <c r="D24" s="19">
        <v>20</v>
      </c>
      <c r="E24" s="19">
        <v>1</v>
      </c>
      <c r="F24" s="19">
        <v>235</v>
      </c>
      <c r="G24" s="19">
        <v>422</v>
      </c>
    </row>
    <row r="25" spans="1:7" x14ac:dyDescent="0.2">
      <c r="A25" s="38" t="s">
        <v>136</v>
      </c>
      <c r="B25" s="19" t="s">
        <v>243</v>
      </c>
      <c r="C25" s="19">
        <v>0</v>
      </c>
      <c r="D25" s="19">
        <v>0</v>
      </c>
      <c r="E25" s="19">
        <v>173</v>
      </c>
      <c r="F25" s="19">
        <v>0</v>
      </c>
      <c r="G25" s="19">
        <v>659</v>
      </c>
    </row>
    <row r="26" spans="1:7" x14ac:dyDescent="0.2">
      <c r="A26" s="38" t="s">
        <v>136</v>
      </c>
      <c r="B26" s="19" t="s">
        <v>30</v>
      </c>
      <c r="C26" s="19">
        <v>193</v>
      </c>
      <c r="D26" s="19">
        <v>263</v>
      </c>
      <c r="E26" s="19">
        <v>175</v>
      </c>
      <c r="F26" s="19">
        <v>1581</v>
      </c>
      <c r="G26" s="19">
        <v>3064</v>
      </c>
    </row>
    <row r="27" spans="1:7" x14ac:dyDescent="0.2">
      <c r="A27" s="38" t="s">
        <v>187</v>
      </c>
      <c r="B27" s="19" t="s">
        <v>413</v>
      </c>
      <c r="C27" s="19">
        <v>157</v>
      </c>
      <c r="D27" s="19">
        <v>155</v>
      </c>
      <c r="E27" s="19">
        <v>0</v>
      </c>
      <c r="F27" s="19">
        <v>757</v>
      </c>
      <c r="G27" s="19">
        <v>929</v>
      </c>
    </row>
    <row r="28" spans="1:7" x14ac:dyDescent="0.2">
      <c r="A28" s="38" t="s">
        <v>187</v>
      </c>
      <c r="B28" s="19" t="s">
        <v>414</v>
      </c>
      <c r="C28" s="19">
        <v>19</v>
      </c>
      <c r="D28" s="19">
        <v>20</v>
      </c>
      <c r="E28" s="19">
        <v>14</v>
      </c>
      <c r="F28" s="19">
        <v>110</v>
      </c>
      <c r="G28" s="19">
        <v>169</v>
      </c>
    </row>
    <row r="29" spans="1:7" x14ac:dyDescent="0.2">
      <c r="A29" s="38" t="s">
        <v>187</v>
      </c>
      <c r="B29" s="19" t="s">
        <v>243</v>
      </c>
      <c r="C29" s="19">
        <v>2</v>
      </c>
      <c r="D29" s="19">
        <v>1</v>
      </c>
      <c r="E29" s="19">
        <v>268</v>
      </c>
      <c r="F29" s="19">
        <v>131</v>
      </c>
      <c r="G29" s="19">
        <v>1447</v>
      </c>
    </row>
    <row r="30" spans="1:7" x14ac:dyDescent="0.2">
      <c r="A30" s="38" t="s">
        <v>187</v>
      </c>
      <c r="B30" s="19" t="s">
        <v>30</v>
      </c>
      <c r="C30" s="19">
        <v>178</v>
      </c>
      <c r="D30" s="19">
        <v>176</v>
      </c>
      <c r="E30" s="19">
        <v>282</v>
      </c>
      <c r="F30" s="19">
        <v>998</v>
      </c>
      <c r="G30" s="19">
        <v>2545</v>
      </c>
    </row>
    <row r="31" spans="1:7" x14ac:dyDescent="0.2">
      <c r="A31" s="38" t="s">
        <v>188</v>
      </c>
      <c r="B31" s="19" t="s">
        <v>415</v>
      </c>
      <c r="C31" s="19">
        <v>59</v>
      </c>
      <c r="D31" s="19">
        <v>51</v>
      </c>
      <c r="E31" s="19">
        <v>26</v>
      </c>
      <c r="F31" s="19">
        <v>204</v>
      </c>
      <c r="G31" s="19">
        <v>376</v>
      </c>
    </row>
    <row r="32" spans="1:7" x14ac:dyDescent="0.2">
      <c r="A32" s="38" t="s">
        <v>188</v>
      </c>
      <c r="B32" s="19" t="s">
        <v>416</v>
      </c>
      <c r="C32" s="19">
        <v>40</v>
      </c>
      <c r="D32" s="19">
        <v>18</v>
      </c>
      <c r="E32" s="19">
        <v>24</v>
      </c>
      <c r="F32" s="19">
        <v>156</v>
      </c>
      <c r="G32" s="19">
        <v>296</v>
      </c>
    </row>
    <row r="33" spans="1:7" x14ac:dyDescent="0.2">
      <c r="A33" s="38" t="s">
        <v>188</v>
      </c>
      <c r="B33" s="19" t="s">
        <v>417</v>
      </c>
      <c r="C33" s="19">
        <v>36</v>
      </c>
      <c r="D33" s="19">
        <v>63</v>
      </c>
      <c r="E33" s="19">
        <v>40</v>
      </c>
      <c r="F33" s="19">
        <v>291</v>
      </c>
      <c r="G33" s="19">
        <v>537</v>
      </c>
    </row>
    <row r="34" spans="1:7" x14ac:dyDescent="0.2">
      <c r="A34" s="38" t="s">
        <v>188</v>
      </c>
      <c r="B34" s="19" t="s">
        <v>243</v>
      </c>
      <c r="C34" s="19">
        <v>1</v>
      </c>
      <c r="D34" s="19">
        <v>0</v>
      </c>
      <c r="E34" s="19">
        <v>0</v>
      </c>
      <c r="F34" s="19">
        <v>11</v>
      </c>
      <c r="G34" s="19">
        <v>13</v>
      </c>
    </row>
    <row r="35" spans="1:7" x14ac:dyDescent="0.2">
      <c r="A35" s="38" t="s">
        <v>188</v>
      </c>
      <c r="B35" s="19" t="s">
        <v>30</v>
      </c>
      <c r="C35" s="19">
        <v>136</v>
      </c>
      <c r="D35" s="19">
        <v>132</v>
      </c>
      <c r="E35" s="19">
        <v>90</v>
      </c>
      <c r="F35" s="19">
        <v>662</v>
      </c>
      <c r="G35" s="19">
        <v>1222</v>
      </c>
    </row>
    <row r="36" spans="1:7" x14ac:dyDescent="0.2">
      <c r="A36" s="38" t="s">
        <v>189</v>
      </c>
      <c r="B36" s="19" t="s">
        <v>418</v>
      </c>
      <c r="C36" s="19">
        <v>58</v>
      </c>
      <c r="D36" s="19">
        <v>50</v>
      </c>
      <c r="E36" s="19">
        <v>10</v>
      </c>
      <c r="F36" s="19">
        <v>263</v>
      </c>
      <c r="G36" s="19">
        <v>512</v>
      </c>
    </row>
    <row r="37" spans="1:7" x14ac:dyDescent="0.2">
      <c r="A37" s="38" t="s">
        <v>189</v>
      </c>
      <c r="B37" s="19" t="s">
        <v>419</v>
      </c>
      <c r="C37" s="19">
        <v>22</v>
      </c>
      <c r="D37" s="19">
        <v>11</v>
      </c>
      <c r="E37" s="19">
        <v>4</v>
      </c>
      <c r="F37" s="19">
        <v>69</v>
      </c>
      <c r="G37" s="19">
        <v>147</v>
      </c>
    </row>
    <row r="38" spans="1:7" x14ac:dyDescent="0.2">
      <c r="A38" s="38" t="s">
        <v>189</v>
      </c>
      <c r="B38" s="19" t="s">
        <v>404</v>
      </c>
      <c r="C38" s="19">
        <v>19</v>
      </c>
      <c r="D38" s="19">
        <v>17</v>
      </c>
      <c r="E38" s="19">
        <v>4</v>
      </c>
      <c r="F38" s="19">
        <v>80</v>
      </c>
      <c r="G38" s="19">
        <v>135</v>
      </c>
    </row>
    <row r="39" spans="1:7" x14ac:dyDescent="0.2">
      <c r="A39" s="38" t="s">
        <v>189</v>
      </c>
      <c r="B39" s="19" t="s">
        <v>420</v>
      </c>
      <c r="C39" s="19">
        <v>11</v>
      </c>
      <c r="D39" s="19">
        <v>1</v>
      </c>
      <c r="E39" s="19">
        <v>0</v>
      </c>
      <c r="F39" s="19">
        <v>31</v>
      </c>
      <c r="G39" s="19">
        <v>48</v>
      </c>
    </row>
    <row r="40" spans="1:7" x14ac:dyDescent="0.2">
      <c r="A40" s="38" t="s">
        <v>189</v>
      </c>
      <c r="B40" s="19" t="s">
        <v>410</v>
      </c>
      <c r="C40" s="19">
        <v>6</v>
      </c>
      <c r="D40" s="19">
        <v>7</v>
      </c>
      <c r="E40" s="19">
        <v>9</v>
      </c>
      <c r="F40" s="19">
        <v>25</v>
      </c>
      <c r="G40" s="19">
        <v>82</v>
      </c>
    </row>
    <row r="41" spans="1:7" x14ac:dyDescent="0.2">
      <c r="A41" s="38" t="s">
        <v>189</v>
      </c>
      <c r="B41" s="19" t="s">
        <v>243</v>
      </c>
      <c r="C41" s="19">
        <v>0</v>
      </c>
      <c r="D41" s="19">
        <v>0</v>
      </c>
      <c r="E41" s="19">
        <v>0</v>
      </c>
      <c r="F41" s="19">
        <v>0</v>
      </c>
      <c r="G41" s="19">
        <v>4</v>
      </c>
    </row>
    <row r="42" spans="1:7" x14ac:dyDescent="0.2">
      <c r="A42" s="38" t="s">
        <v>189</v>
      </c>
      <c r="B42" s="19" t="s">
        <v>30</v>
      </c>
      <c r="C42" s="19">
        <v>116</v>
      </c>
      <c r="D42" s="19">
        <v>86</v>
      </c>
      <c r="E42" s="19">
        <v>27</v>
      </c>
      <c r="F42" s="19">
        <v>468</v>
      </c>
      <c r="G42" s="19">
        <v>928</v>
      </c>
    </row>
    <row r="43" spans="1:7" x14ac:dyDescent="0.2">
      <c r="A43" s="38" t="s">
        <v>178</v>
      </c>
      <c r="B43" s="19" t="s">
        <v>421</v>
      </c>
      <c r="C43" s="19">
        <v>52</v>
      </c>
      <c r="D43" s="19">
        <v>38</v>
      </c>
      <c r="E43" s="19">
        <v>0</v>
      </c>
      <c r="F43" s="19">
        <v>195</v>
      </c>
      <c r="G43" s="19">
        <v>228</v>
      </c>
    </row>
    <row r="44" spans="1:7" x14ac:dyDescent="0.2">
      <c r="A44" s="38" t="s">
        <v>178</v>
      </c>
      <c r="B44" s="19" t="s">
        <v>386</v>
      </c>
      <c r="C44" s="19">
        <v>45</v>
      </c>
      <c r="D44" s="19">
        <v>39</v>
      </c>
      <c r="E44" s="19">
        <v>17</v>
      </c>
      <c r="F44" s="19">
        <v>218</v>
      </c>
      <c r="G44" s="19">
        <v>430</v>
      </c>
    </row>
    <row r="45" spans="1:7" x14ac:dyDescent="0.2">
      <c r="A45" s="38" t="s">
        <v>178</v>
      </c>
      <c r="B45" s="19" t="s">
        <v>243</v>
      </c>
      <c r="C45" s="19">
        <v>3</v>
      </c>
      <c r="D45" s="19">
        <v>1</v>
      </c>
      <c r="E45" s="19">
        <v>49</v>
      </c>
      <c r="F45" s="19">
        <v>50</v>
      </c>
      <c r="G45" s="19">
        <v>235</v>
      </c>
    </row>
    <row r="46" spans="1:7" x14ac:dyDescent="0.2">
      <c r="A46" s="38" t="s">
        <v>178</v>
      </c>
      <c r="B46" s="19" t="s">
        <v>30</v>
      </c>
      <c r="C46" s="19">
        <v>100</v>
      </c>
      <c r="D46" s="19">
        <v>78</v>
      </c>
      <c r="E46" s="19">
        <v>66</v>
      </c>
      <c r="F46" s="19">
        <v>463</v>
      </c>
      <c r="G46" s="19">
        <v>893</v>
      </c>
    </row>
    <row r="47" spans="1:7" x14ac:dyDescent="0.2">
      <c r="A47" s="38" t="s">
        <v>190</v>
      </c>
      <c r="B47" s="19" t="s">
        <v>422</v>
      </c>
      <c r="C47" s="19">
        <v>44</v>
      </c>
      <c r="D47" s="19">
        <v>31</v>
      </c>
      <c r="E47" s="19">
        <v>19</v>
      </c>
      <c r="F47" s="19">
        <v>185</v>
      </c>
      <c r="G47" s="19">
        <v>403</v>
      </c>
    </row>
    <row r="48" spans="1:7" x14ac:dyDescent="0.2">
      <c r="A48" s="38" t="s">
        <v>190</v>
      </c>
      <c r="B48" s="19" t="s">
        <v>423</v>
      </c>
      <c r="C48" s="19">
        <v>16</v>
      </c>
      <c r="D48" s="19">
        <v>7</v>
      </c>
      <c r="E48" s="19">
        <v>19</v>
      </c>
      <c r="F48" s="19">
        <v>70</v>
      </c>
      <c r="G48" s="19">
        <v>173</v>
      </c>
    </row>
    <row r="49" spans="1:7" x14ac:dyDescent="0.2">
      <c r="A49" s="38" t="s">
        <v>190</v>
      </c>
      <c r="B49" s="19" t="s">
        <v>424</v>
      </c>
      <c r="C49" s="19">
        <v>10</v>
      </c>
      <c r="D49" s="19">
        <v>10</v>
      </c>
      <c r="E49" s="19">
        <v>27</v>
      </c>
      <c r="F49" s="19">
        <v>46</v>
      </c>
      <c r="G49" s="19">
        <v>141</v>
      </c>
    </row>
    <row r="50" spans="1:7" x14ac:dyDescent="0.2">
      <c r="A50" s="38" t="s">
        <v>190</v>
      </c>
      <c r="B50" s="19" t="s">
        <v>243</v>
      </c>
      <c r="C50" s="19">
        <v>0</v>
      </c>
      <c r="D50" s="19">
        <v>0</v>
      </c>
      <c r="E50" s="19">
        <v>42</v>
      </c>
      <c r="F50" s="19">
        <v>0</v>
      </c>
      <c r="G50" s="19">
        <v>85</v>
      </c>
    </row>
    <row r="51" spans="1:7" x14ac:dyDescent="0.2">
      <c r="A51" s="38" t="s">
        <v>190</v>
      </c>
      <c r="B51" s="19" t="s">
        <v>30</v>
      </c>
      <c r="C51" s="19">
        <v>70</v>
      </c>
      <c r="D51" s="19">
        <v>48</v>
      </c>
      <c r="E51" s="19">
        <v>107</v>
      </c>
      <c r="F51" s="19">
        <v>301</v>
      </c>
      <c r="G51" s="19">
        <v>802</v>
      </c>
    </row>
    <row r="52" spans="1:7" x14ac:dyDescent="0.2">
      <c r="A52" s="38" t="s">
        <v>191</v>
      </c>
      <c r="B52" s="19" t="s">
        <v>425</v>
      </c>
      <c r="C52" s="19">
        <v>18</v>
      </c>
      <c r="D52" s="19">
        <v>33</v>
      </c>
      <c r="E52" s="19">
        <v>26</v>
      </c>
      <c r="F52" s="19">
        <v>154</v>
      </c>
      <c r="G52" s="19">
        <v>288</v>
      </c>
    </row>
    <row r="53" spans="1:7" x14ac:dyDescent="0.2">
      <c r="A53" s="38" t="s">
        <v>191</v>
      </c>
      <c r="B53" s="19" t="s">
        <v>426</v>
      </c>
      <c r="C53" s="19">
        <v>16</v>
      </c>
      <c r="D53" s="19">
        <v>12</v>
      </c>
      <c r="E53" s="19">
        <v>8</v>
      </c>
      <c r="F53" s="19">
        <v>60</v>
      </c>
      <c r="G53" s="19">
        <v>87</v>
      </c>
    </row>
    <row r="54" spans="1:7" x14ac:dyDescent="0.2">
      <c r="A54" s="38" t="s">
        <v>191</v>
      </c>
      <c r="B54" s="19" t="s">
        <v>427</v>
      </c>
      <c r="C54" s="19">
        <v>14</v>
      </c>
      <c r="D54" s="19">
        <v>11</v>
      </c>
      <c r="E54" s="19">
        <v>21</v>
      </c>
      <c r="F54" s="19">
        <v>180</v>
      </c>
      <c r="G54" s="19">
        <v>248</v>
      </c>
    </row>
    <row r="55" spans="1:7" x14ac:dyDescent="0.2">
      <c r="A55" s="38" t="s">
        <v>191</v>
      </c>
      <c r="B55" s="19" t="s">
        <v>243</v>
      </c>
      <c r="C55" s="19">
        <v>2</v>
      </c>
      <c r="D55" s="19">
        <v>10</v>
      </c>
      <c r="E55" s="19">
        <v>2</v>
      </c>
      <c r="F55" s="19">
        <v>84</v>
      </c>
      <c r="G55" s="19">
        <v>137</v>
      </c>
    </row>
    <row r="56" spans="1:7" x14ac:dyDescent="0.2">
      <c r="A56" s="38" t="s">
        <v>191</v>
      </c>
      <c r="B56" s="19" t="s">
        <v>30</v>
      </c>
      <c r="C56" s="19">
        <v>50</v>
      </c>
      <c r="D56" s="19">
        <v>66</v>
      </c>
      <c r="E56" s="19">
        <v>57</v>
      </c>
      <c r="F56" s="19">
        <v>478</v>
      </c>
      <c r="G56" s="19">
        <v>760</v>
      </c>
    </row>
    <row r="57" spans="1:7" x14ac:dyDescent="0.2">
      <c r="A57" s="38" t="s">
        <v>177</v>
      </c>
      <c r="B57" s="19" t="s">
        <v>428</v>
      </c>
      <c r="C57" s="19">
        <v>28</v>
      </c>
      <c r="D57" s="19">
        <v>9</v>
      </c>
      <c r="E57" s="19">
        <v>25</v>
      </c>
      <c r="F57" s="19">
        <v>82</v>
      </c>
      <c r="G57" s="19">
        <v>146</v>
      </c>
    </row>
    <row r="58" spans="1:7" x14ac:dyDescent="0.2">
      <c r="A58" s="38" t="s">
        <v>177</v>
      </c>
      <c r="B58" s="19" t="s">
        <v>429</v>
      </c>
      <c r="C58" s="19">
        <v>11</v>
      </c>
      <c r="D58" s="19">
        <v>17</v>
      </c>
      <c r="E58" s="19">
        <v>6</v>
      </c>
      <c r="F58" s="19">
        <v>104</v>
      </c>
      <c r="G58" s="19">
        <v>156</v>
      </c>
    </row>
    <row r="59" spans="1:7" x14ac:dyDescent="0.2">
      <c r="A59" s="38" t="s">
        <v>177</v>
      </c>
      <c r="B59" s="19" t="s">
        <v>430</v>
      </c>
      <c r="C59" s="19">
        <v>10</v>
      </c>
      <c r="D59" s="19">
        <v>1</v>
      </c>
      <c r="E59" s="19">
        <v>16</v>
      </c>
      <c r="F59" s="19">
        <v>53</v>
      </c>
      <c r="G59" s="19">
        <v>97</v>
      </c>
    </row>
    <row r="60" spans="1:7" x14ac:dyDescent="0.2">
      <c r="A60" s="38" t="s">
        <v>177</v>
      </c>
      <c r="B60" s="19" t="s">
        <v>243</v>
      </c>
      <c r="C60" s="19">
        <v>0</v>
      </c>
      <c r="D60" s="19">
        <v>11</v>
      </c>
      <c r="E60" s="19">
        <v>1</v>
      </c>
      <c r="F60" s="19">
        <v>14</v>
      </c>
      <c r="G60" s="19">
        <v>22</v>
      </c>
    </row>
    <row r="61" spans="1:7" x14ac:dyDescent="0.2">
      <c r="A61" s="38" t="s">
        <v>177</v>
      </c>
      <c r="B61" s="19" t="s">
        <v>30</v>
      </c>
      <c r="C61" s="19">
        <v>49</v>
      </c>
      <c r="D61" s="19">
        <v>38</v>
      </c>
      <c r="E61" s="19">
        <v>48</v>
      </c>
      <c r="F61" s="19">
        <v>253</v>
      </c>
      <c r="G61" s="19">
        <v>421</v>
      </c>
    </row>
    <row r="62" spans="1:7" x14ac:dyDescent="0.2">
      <c r="A62" s="38" t="s">
        <v>192</v>
      </c>
      <c r="B62" s="19" t="s">
        <v>431</v>
      </c>
      <c r="C62" s="19">
        <v>48</v>
      </c>
      <c r="D62" s="19">
        <v>0</v>
      </c>
      <c r="E62" s="19">
        <v>0</v>
      </c>
      <c r="F62" s="19">
        <v>48</v>
      </c>
      <c r="G62" s="19">
        <v>54</v>
      </c>
    </row>
    <row r="63" spans="1:7" x14ac:dyDescent="0.2">
      <c r="A63" s="38" t="s">
        <v>192</v>
      </c>
      <c r="B63" s="19" t="s">
        <v>243</v>
      </c>
      <c r="C63" s="19">
        <v>0</v>
      </c>
      <c r="D63" s="19">
        <v>0</v>
      </c>
      <c r="E63" s="19">
        <v>0</v>
      </c>
      <c r="F63" s="19">
        <v>41</v>
      </c>
      <c r="G63" s="19">
        <v>43</v>
      </c>
    </row>
    <row r="64" spans="1:7" x14ac:dyDescent="0.2">
      <c r="A64" s="38" t="s">
        <v>192</v>
      </c>
      <c r="B64" s="19" t="s">
        <v>30</v>
      </c>
      <c r="C64" s="19">
        <v>48</v>
      </c>
      <c r="D64" s="19">
        <v>0</v>
      </c>
      <c r="E64" s="19">
        <v>0</v>
      </c>
      <c r="F64" s="19">
        <v>89</v>
      </c>
      <c r="G64" s="19">
        <v>97</v>
      </c>
    </row>
    <row r="65" spans="1:7" x14ac:dyDescent="0.2">
      <c r="A65" s="38" t="s">
        <v>131</v>
      </c>
      <c r="B65" s="19" t="s">
        <v>432</v>
      </c>
      <c r="C65" s="19">
        <v>28</v>
      </c>
      <c r="D65" s="19">
        <v>49</v>
      </c>
      <c r="E65" s="19">
        <v>54</v>
      </c>
      <c r="F65" s="19">
        <v>255</v>
      </c>
      <c r="G65" s="19">
        <v>435</v>
      </c>
    </row>
    <row r="66" spans="1:7" x14ac:dyDescent="0.2">
      <c r="A66" s="38" t="s">
        <v>131</v>
      </c>
      <c r="B66" s="19" t="s">
        <v>433</v>
      </c>
      <c r="C66" s="19">
        <v>13</v>
      </c>
      <c r="D66" s="19">
        <v>4</v>
      </c>
      <c r="E66" s="19">
        <v>7</v>
      </c>
      <c r="F66" s="19">
        <v>27</v>
      </c>
      <c r="G66" s="19">
        <v>52</v>
      </c>
    </row>
    <row r="67" spans="1:7" x14ac:dyDescent="0.2">
      <c r="A67" s="38" t="s">
        <v>131</v>
      </c>
      <c r="B67" s="19" t="s">
        <v>243</v>
      </c>
      <c r="C67" s="19">
        <v>1</v>
      </c>
      <c r="D67" s="19">
        <v>1</v>
      </c>
      <c r="E67" s="19">
        <v>0</v>
      </c>
      <c r="F67" s="19">
        <v>36</v>
      </c>
      <c r="G67" s="19">
        <v>53</v>
      </c>
    </row>
    <row r="68" spans="1:7" x14ac:dyDescent="0.2">
      <c r="A68" s="38" t="s">
        <v>131</v>
      </c>
      <c r="B68" s="19" t="s">
        <v>30</v>
      </c>
      <c r="C68" s="19">
        <v>42</v>
      </c>
      <c r="D68" s="19">
        <v>54</v>
      </c>
      <c r="E68" s="19">
        <v>61</v>
      </c>
      <c r="F68" s="19">
        <v>318</v>
      </c>
      <c r="G68" s="19">
        <v>540</v>
      </c>
    </row>
    <row r="69" spans="1:7" x14ac:dyDescent="0.2">
      <c r="A69" s="38" t="s">
        <v>193</v>
      </c>
      <c r="B69" s="19" t="s">
        <v>434</v>
      </c>
      <c r="C69" s="19">
        <v>21</v>
      </c>
      <c r="D69" s="19">
        <v>6</v>
      </c>
      <c r="E69" s="19">
        <v>8</v>
      </c>
      <c r="F69" s="19">
        <v>47</v>
      </c>
      <c r="G69" s="19">
        <v>131</v>
      </c>
    </row>
    <row r="70" spans="1:7" x14ac:dyDescent="0.2">
      <c r="A70" s="38" t="s">
        <v>193</v>
      </c>
      <c r="B70" s="19" t="s">
        <v>435</v>
      </c>
      <c r="C70" s="19">
        <v>6</v>
      </c>
      <c r="D70" s="19">
        <v>5</v>
      </c>
      <c r="E70" s="19">
        <v>2</v>
      </c>
      <c r="F70" s="19">
        <v>47</v>
      </c>
      <c r="G70" s="19">
        <v>113</v>
      </c>
    </row>
    <row r="71" spans="1:7" x14ac:dyDescent="0.2">
      <c r="A71" s="38" t="s">
        <v>193</v>
      </c>
      <c r="B71" s="19" t="s">
        <v>243</v>
      </c>
      <c r="C71" s="19">
        <v>0</v>
      </c>
      <c r="D71" s="19">
        <v>1</v>
      </c>
      <c r="E71" s="19">
        <v>0</v>
      </c>
      <c r="F71" s="19">
        <v>2</v>
      </c>
      <c r="G71" s="19">
        <v>14</v>
      </c>
    </row>
    <row r="72" spans="1:7" x14ac:dyDescent="0.2">
      <c r="A72" s="38" t="s">
        <v>193</v>
      </c>
      <c r="B72" s="19" t="s">
        <v>30</v>
      </c>
      <c r="C72" s="19">
        <v>27</v>
      </c>
      <c r="D72" s="19">
        <v>12</v>
      </c>
      <c r="E72" s="19">
        <v>10</v>
      </c>
      <c r="F72" s="19">
        <v>96</v>
      </c>
      <c r="G72" s="19">
        <v>258</v>
      </c>
    </row>
    <row r="73" spans="1:7" x14ac:dyDescent="0.2">
      <c r="A73" s="38" t="s">
        <v>195</v>
      </c>
      <c r="B73" s="19" t="s">
        <v>436</v>
      </c>
      <c r="C73" s="19">
        <v>9</v>
      </c>
      <c r="D73" s="19">
        <v>2</v>
      </c>
      <c r="E73" s="19">
        <v>2</v>
      </c>
      <c r="F73" s="19">
        <v>37</v>
      </c>
      <c r="G73" s="19">
        <v>45</v>
      </c>
    </row>
    <row r="74" spans="1:7" x14ac:dyDescent="0.2">
      <c r="A74" s="38" t="s">
        <v>195</v>
      </c>
      <c r="B74" s="19" t="s">
        <v>437</v>
      </c>
      <c r="C74" s="19">
        <v>6</v>
      </c>
      <c r="D74" s="19">
        <v>6</v>
      </c>
      <c r="E74" s="19">
        <v>4</v>
      </c>
      <c r="F74" s="19">
        <v>36</v>
      </c>
      <c r="G74" s="19">
        <v>114</v>
      </c>
    </row>
    <row r="75" spans="1:7" x14ac:dyDescent="0.2">
      <c r="A75" s="38" t="s">
        <v>195</v>
      </c>
      <c r="B75" s="19" t="s">
        <v>438</v>
      </c>
      <c r="C75" s="19">
        <v>6</v>
      </c>
      <c r="D75" s="19">
        <v>1</v>
      </c>
      <c r="E75" s="19">
        <v>1</v>
      </c>
      <c r="F75" s="19">
        <v>16</v>
      </c>
      <c r="G75" s="19">
        <v>51</v>
      </c>
    </row>
    <row r="76" spans="1:7" x14ac:dyDescent="0.2">
      <c r="A76" s="38" t="s">
        <v>195</v>
      </c>
      <c r="B76" s="19" t="s">
        <v>243</v>
      </c>
      <c r="C76" s="19">
        <v>0</v>
      </c>
      <c r="D76" s="19">
        <v>0</v>
      </c>
      <c r="E76" s="19">
        <v>0</v>
      </c>
      <c r="F76" s="19">
        <v>0</v>
      </c>
      <c r="G76" s="19">
        <v>0</v>
      </c>
    </row>
    <row r="77" spans="1:7" x14ac:dyDescent="0.2">
      <c r="A77" s="38" t="s">
        <v>195</v>
      </c>
      <c r="B77" s="19" t="s">
        <v>30</v>
      </c>
      <c r="C77" s="19">
        <v>21</v>
      </c>
      <c r="D77" s="19">
        <v>9</v>
      </c>
      <c r="E77" s="19">
        <v>7</v>
      </c>
      <c r="F77" s="19">
        <v>89</v>
      </c>
      <c r="G77" s="19">
        <v>210</v>
      </c>
    </row>
    <row r="78" spans="1:7" x14ac:dyDescent="0.2">
      <c r="A78" s="38" t="s">
        <v>194</v>
      </c>
      <c r="B78" s="19" t="s">
        <v>439</v>
      </c>
      <c r="C78" s="19">
        <v>20</v>
      </c>
      <c r="D78" s="19">
        <v>11</v>
      </c>
      <c r="E78" s="19">
        <v>8</v>
      </c>
      <c r="F78" s="19">
        <v>79</v>
      </c>
      <c r="G78" s="19">
        <v>130</v>
      </c>
    </row>
    <row r="79" spans="1:7" x14ac:dyDescent="0.2">
      <c r="A79" s="38" t="s">
        <v>194</v>
      </c>
      <c r="B79" s="19" t="s">
        <v>243</v>
      </c>
      <c r="C79" s="19">
        <v>1</v>
      </c>
      <c r="D79" s="19">
        <v>1</v>
      </c>
      <c r="E79" s="19">
        <v>0</v>
      </c>
      <c r="F79" s="19">
        <v>2</v>
      </c>
      <c r="G79" s="19">
        <v>2</v>
      </c>
    </row>
    <row r="80" spans="1:7" x14ac:dyDescent="0.2">
      <c r="A80" s="38" t="s">
        <v>194</v>
      </c>
      <c r="B80" s="19" t="s">
        <v>30</v>
      </c>
      <c r="C80" s="19">
        <v>21</v>
      </c>
      <c r="D80" s="19">
        <v>12</v>
      </c>
      <c r="E80" s="19">
        <v>8</v>
      </c>
      <c r="F80" s="19">
        <v>81</v>
      </c>
      <c r="G80" s="19">
        <v>132</v>
      </c>
    </row>
    <row r="81" spans="1:7" x14ac:dyDescent="0.2">
      <c r="A81" s="38" t="s">
        <v>344</v>
      </c>
      <c r="B81" s="19" t="s">
        <v>30</v>
      </c>
      <c r="C81" s="19">
        <v>29</v>
      </c>
      <c r="D81" s="19">
        <v>14</v>
      </c>
      <c r="E81" s="19">
        <v>27</v>
      </c>
      <c r="F81" s="19">
        <v>148</v>
      </c>
      <c r="G81" s="19">
        <v>332</v>
      </c>
    </row>
    <row r="82" spans="1:7" x14ac:dyDescent="0.2">
      <c r="A82" s="39" t="s">
        <v>30</v>
      </c>
      <c r="B82" s="21" t="s">
        <v>30</v>
      </c>
      <c r="C82" s="21">
        <v>1587</v>
      </c>
      <c r="D82" s="21">
        <v>1295</v>
      </c>
      <c r="E82" s="21">
        <v>1250</v>
      </c>
      <c r="F82" s="21">
        <v>7948</v>
      </c>
      <c r="G82" s="21">
        <v>15923</v>
      </c>
    </row>
    <row r="83" spans="1:7" x14ac:dyDescent="0.2">
      <c r="A83" s="38" t="s">
        <v>162</v>
      </c>
      <c r="B83" s="38"/>
      <c r="C83" s="38"/>
      <c r="D83" s="38"/>
      <c r="E83" s="38"/>
      <c r="F83" s="38"/>
      <c r="G83" s="38"/>
    </row>
    <row r="84" spans="1:7" x14ac:dyDescent="0.2">
      <c r="A84" s="38" t="s">
        <v>59</v>
      </c>
      <c r="B84" s="38"/>
      <c r="C84" s="38"/>
      <c r="D84" s="38"/>
      <c r="E84" s="38"/>
      <c r="F84" s="38"/>
      <c r="G84" s="38"/>
    </row>
  </sheetData>
  <sheetProtection sheet="1"/>
  <mergeCells count="20">
    <mergeCell ref="A78:A80"/>
    <mergeCell ref="A81"/>
    <mergeCell ref="A82"/>
    <mergeCell ref="A83:G83"/>
    <mergeCell ref="A84:G84"/>
    <mergeCell ref="A57:A61"/>
    <mergeCell ref="A62:A64"/>
    <mergeCell ref="A65:A68"/>
    <mergeCell ref="A69:A72"/>
    <mergeCell ref="A73:A77"/>
    <mergeCell ref="A31:A35"/>
    <mergeCell ref="A36:A42"/>
    <mergeCell ref="A43:A46"/>
    <mergeCell ref="A47:A51"/>
    <mergeCell ref="A52:A56"/>
    <mergeCell ref="B1:E1"/>
    <mergeCell ref="A11:A16"/>
    <mergeCell ref="A17:A21"/>
    <mergeCell ref="A22:A26"/>
    <mergeCell ref="A27:A30"/>
  </mergeCells>
  <hyperlinks>
    <hyperlink ref="A7" r:id="rId1" xr:uid="{00000000-0004-0000-0F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71"/>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441</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198</v>
      </c>
      <c r="B11" s="19" t="s">
        <v>442</v>
      </c>
      <c r="C11" s="19">
        <v>47</v>
      </c>
      <c r="D11" s="19">
        <v>55</v>
      </c>
      <c r="E11" s="19">
        <v>23</v>
      </c>
      <c r="F11" s="19">
        <v>332</v>
      </c>
      <c r="G11" s="19">
        <v>619</v>
      </c>
    </row>
    <row r="12" spans="1:16" x14ac:dyDescent="0.2">
      <c r="A12" s="38" t="s">
        <v>198</v>
      </c>
      <c r="B12" s="19" t="s">
        <v>443</v>
      </c>
      <c r="C12" s="19">
        <v>6</v>
      </c>
      <c r="D12" s="19">
        <v>8</v>
      </c>
      <c r="E12" s="19">
        <v>0</v>
      </c>
      <c r="F12" s="19">
        <v>20</v>
      </c>
      <c r="G12" s="19">
        <v>21</v>
      </c>
    </row>
    <row r="13" spans="1:16" x14ac:dyDescent="0.2">
      <c r="A13" s="38" t="s">
        <v>198</v>
      </c>
      <c r="B13" s="19" t="s">
        <v>30</v>
      </c>
      <c r="C13" s="19">
        <v>53</v>
      </c>
      <c r="D13" s="19">
        <v>63</v>
      </c>
      <c r="E13" s="19">
        <v>23</v>
      </c>
      <c r="F13" s="19">
        <v>352</v>
      </c>
      <c r="G13" s="19">
        <v>640</v>
      </c>
    </row>
    <row r="14" spans="1:16" x14ac:dyDescent="0.2">
      <c r="A14" s="38" t="s">
        <v>199</v>
      </c>
      <c r="B14" s="19" t="s">
        <v>444</v>
      </c>
      <c r="C14" s="19">
        <v>23</v>
      </c>
      <c r="D14" s="19">
        <v>3</v>
      </c>
      <c r="E14" s="19">
        <v>0</v>
      </c>
      <c r="F14" s="19">
        <v>43</v>
      </c>
      <c r="G14" s="19">
        <v>60</v>
      </c>
    </row>
    <row r="15" spans="1:16" x14ac:dyDescent="0.2">
      <c r="A15" s="38" t="s">
        <v>199</v>
      </c>
      <c r="B15" s="19" t="s">
        <v>30</v>
      </c>
      <c r="C15" s="19">
        <v>23</v>
      </c>
      <c r="D15" s="19">
        <v>3</v>
      </c>
      <c r="E15" s="19">
        <v>0</v>
      </c>
      <c r="F15" s="19">
        <v>43</v>
      </c>
      <c r="G15" s="19">
        <v>60</v>
      </c>
    </row>
    <row r="16" spans="1:16" x14ac:dyDescent="0.2">
      <c r="A16" s="38" t="s">
        <v>178</v>
      </c>
      <c r="B16" s="19" t="s">
        <v>445</v>
      </c>
      <c r="C16" s="19">
        <v>22</v>
      </c>
      <c r="D16" s="19">
        <v>29</v>
      </c>
      <c r="E16" s="19">
        <v>28</v>
      </c>
      <c r="F16" s="19">
        <v>132</v>
      </c>
      <c r="G16" s="19">
        <v>253</v>
      </c>
    </row>
    <row r="17" spans="1:7" x14ac:dyDescent="0.2">
      <c r="A17" s="38" t="s">
        <v>178</v>
      </c>
      <c r="B17" s="19" t="s">
        <v>30</v>
      </c>
      <c r="C17" s="19">
        <v>22</v>
      </c>
      <c r="D17" s="19">
        <v>29</v>
      </c>
      <c r="E17" s="19">
        <v>28</v>
      </c>
      <c r="F17" s="19">
        <v>132</v>
      </c>
      <c r="G17" s="19">
        <v>253</v>
      </c>
    </row>
    <row r="18" spans="1:7" x14ac:dyDescent="0.2">
      <c r="A18" s="38" t="s">
        <v>167</v>
      </c>
      <c r="B18" s="19" t="s">
        <v>382</v>
      </c>
      <c r="C18" s="19">
        <v>20</v>
      </c>
      <c r="D18" s="19">
        <v>55</v>
      </c>
      <c r="E18" s="19">
        <v>15</v>
      </c>
      <c r="F18" s="19">
        <v>224</v>
      </c>
      <c r="G18" s="19">
        <v>334</v>
      </c>
    </row>
    <row r="19" spans="1:7" x14ac:dyDescent="0.2">
      <c r="A19" s="38" t="s">
        <v>167</v>
      </c>
      <c r="B19" s="19" t="s">
        <v>30</v>
      </c>
      <c r="C19" s="19">
        <v>20</v>
      </c>
      <c r="D19" s="19">
        <v>55</v>
      </c>
      <c r="E19" s="19">
        <v>15</v>
      </c>
      <c r="F19" s="19">
        <v>224</v>
      </c>
      <c r="G19" s="19">
        <v>334</v>
      </c>
    </row>
    <row r="20" spans="1:7" x14ac:dyDescent="0.2">
      <c r="A20" s="38" t="s">
        <v>131</v>
      </c>
      <c r="B20" s="19" t="s">
        <v>379</v>
      </c>
      <c r="C20" s="19">
        <v>18</v>
      </c>
      <c r="D20" s="19">
        <v>11</v>
      </c>
      <c r="E20" s="19">
        <v>3</v>
      </c>
      <c r="F20" s="19">
        <v>56</v>
      </c>
      <c r="G20" s="19">
        <v>79</v>
      </c>
    </row>
    <row r="21" spans="1:7" x14ac:dyDescent="0.2">
      <c r="A21" s="38" t="s">
        <v>131</v>
      </c>
      <c r="B21" s="19" t="s">
        <v>30</v>
      </c>
      <c r="C21" s="19">
        <v>18</v>
      </c>
      <c r="D21" s="19">
        <v>11</v>
      </c>
      <c r="E21" s="19">
        <v>3</v>
      </c>
      <c r="F21" s="19">
        <v>56</v>
      </c>
      <c r="G21" s="19">
        <v>79</v>
      </c>
    </row>
    <row r="22" spans="1:7" x14ac:dyDescent="0.2">
      <c r="A22" s="38" t="s">
        <v>201</v>
      </c>
      <c r="B22" s="19" t="s">
        <v>446</v>
      </c>
      <c r="C22" s="19">
        <v>9</v>
      </c>
      <c r="D22" s="19">
        <v>8</v>
      </c>
      <c r="E22" s="19">
        <v>11</v>
      </c>
      <c r="F22" s="19">
        <v>40</v>
      </c>
      <c r="G22" s="19">
        <v>84</v>
      </c>
    </row>
    <row r="23" spans="1:7" x14ac:dyDescent="0.2">
      <c r="A23" s="38" t="s">
        <v>201</v>
      </c>
      <c r="B23" s="19" t="s">
        <v>447</v>
      </c>
      <c r="C23" s="19">
        <v>3</v>
      </c>
      <c r="D23" s="19">
        <v>1</v>
      </c>
      <c r="E23" s="19">
        <v>15</v>
      </c>
      <c r="F23" s="19">
        <v>67</v>
      </c>
      <c r="G23" s="19">
        <v>144</v>
      </c>
    </row>
    <row r="24" spans="1:7" x14ac:dyDescent="0.2">
      <c r="A24" s="38" t="s">
        <v>201</v>
      </c>
      <c r="B24" s="19" t="s">
        <v>448</v>
      </c>
      <c r="C24" s="19">
        <v>2</v>
      </c>
      <c r="D24" s="19">
        <v>1</v>
      </c>
      <c r="E24" s="19">
        <v>2</v>
      </c>
      <c r="F24" s="19">
        <v>9</v>
      </c>
      <c r="G24" s="19">
        <v>18</v>
      </c>
    </row>
    <row r="25" spans="1:7" x14ac:dyDescent="0.2">
      <c r="A25" s="38" t="s">
        <v>201</v>
      </c>
      <c r="B25" s="19" t="s">
        <v>449</v>
      </c>
      <c r="C25" s="19">
        <v>1</v>
      </c>
      <c r="D25" s="19">
        <v>6</v>
      </c>
      <c r="E25" s="19">
        <v>9</v>
      </c>
      <c r="F25" s="19">
        <v>52</v>
      </c>
      <c r="G25" s="19">
        <v>107</v>
      </c>
    </row>
    <row r="26" spans="1:7" x14ac:dyDescent="0.2">
      <c r="A26" s="38" t="s">
        <v>201</v>
      </c>
      <c r="B26" s="19" t="s">
        <v>243</v>
      </c>
      <c r="C26" s="19">
        <v>0</v>
      </c>
      <c r="D26" s="19">
        <v>1</v>
      </c>
      <c r="E26" s="19">
        <v>0</v>
      </c>
      <c r="F26" s="19">
        <v>2</v>
      </c>
      <c r="G26" s="19">
        <v>3</v>
      </c>
    </row>
    <row r="27" spans="1:7" x14ac:dyDescent="0.2">
      <c r="A27" s="38" t="s">
        <v>201</v>
      </c>
      <c r="B27" s="19" t="s">
        <v>30</v>
      </c>
      <c r="C27" s="19">
        <v>15</v>
      </c>
      <c r="D27" s="19">
        <v>17</v>
      </c>
      <c r="E27" s="19">
        <v>37</v>
      </c>
      <c r="F27" s="19">
        <v>170</v>
      </c>
      <c r="G27" s="19">
        <v>356</v>
      </c>
    </row>
    <row r="28" spans="1:7" x14ac:dyDescent="0.2">
      <c r="A28" s="38" t="s">
        <v>200</v>
      </c>
      <c r="B28" s="19" t="s">
        <v>450</v>
      </c>
      <c r="C28" s="19">
        <v>15</v>
      </c>
      <c r="D28" s="19">
        <v>6</v>
      </c>
      <c r="E28" s="19">
        <v>8</v>
      </c>
      <c r="F28" s="19">
        <v>40</v>
      </c>
      <c r="G28" s="19">
        <v>81</v>
      </c>
    </row>
    <row r="29" spans="1:7" x14ac:dyDescent="0.2">
      <c r="A29" s="38" t="s">
        <v>200</v>
      </c>
      <c r="B29" s="19" t="s">
        <v>243</v>
      </c>
      <c r="C29" s="19">
        <v>0</v>
      </c>
      <c r="D29" s="19">
        <v>0</v>
      </c>
      <c r="E29" s="19">
        <v>0</v>
      </c>
      <c r="F29" s="19">
        <v>0</v>
      </c>
      <c r="G29" s="19">
        <v>0</v>
      </c>
    </row>
    <row r="30" spans="1:7" x14ac:dyDescent="0.2">
      <c r="A30" s="38" t="s">
        <v>200</v>
      </c>
      <c r="B30" s="19" t="s">
        <v>30</v>
      </c>
      <c r="C30" s="19">
        <v>15</v>
      </c>
      <c r="D30" s="19">
        <v>6</v>
      </c>
      <c r="E30" s="19">
        <v>8</v>
      </c>
      <c r="F30" s="19">
        <v>40</v>
      </c>
      <c r="G30" s="19">
        <v>81</v>
      </c>
    </row>
    <row r="31" spans="1:7" x14ac:dyDescent="0.2">
      <c r="A31" s="38" t="s">
        <v>202</v>
      </c>
      <c r="B31" s="19" t="s">
        <v>451</v>
      </c>
      <c r="C31" s="19">
        <v>10</v>
      </c>
      <c r="D31" s="19">
        <v>2</v>
      </c>
      <c r="E31" s="19">
        <v>23</v>
      </c>
      <c r="F31" s="19">
        <v>56</v>
      </c>
      <c r="G31" s="19">
        <v>131</v>
      </c>
    </row>
    <row r="32" spans="1:7" x14ac:dyDescent="0.2">
      <c r="A32" s="38" t="s">
        <v>202</v>
      </c>
      <c r="B32" s="19" t="s">
        <v>243</v>
      </c>
      <c r="C32" s="19">
        <v>0</v>
      </c>
      <c r="D32" s="19">
        <v>0</v>
      </c>
      <c r="E32" s="19">
        <v>0</v>
      </c>
      <c r="F32" s="19">
        <v>12</v>
      </c>
      <c r="G32" s="19">
        <v>22</v>
      </c>
    </row>
    <row r="33" spans="1:7" x14ac:dyDescent="0.2">
      <c r="A33" s="38" t="s">
        <v>202</v>
      </c>
      <c r="B33" s="19" t="s">
        <v>30</v>
      </c>
      <c r="C33" s="19">
        <v>10</v>
      </c>
      <c r="D33" s="19">
        <v>2</v>
      </c>
      <c r="E33" s="19">
        <v>23</v>
      </c>
      <c r="F33" s="19">
        <v>68</v>
      </c>
      <c r="G33" s="19">
        <v>153</v>
      </c>
    </row>
    <row r="34" spans="1:7" x14ac:dyDescent="0.2">
      <c r="A34" s="38" t="s">
        <v>203</v>
      </c>
      <c r="B34" s="19" t="s">
        <v>452</v>
      </c>
      <c r="C34" s="19">
        <v>8</v>
      </c>
      <c r="D34" s="19">
        <v>0</v>
      </c>
      <c r="E34" s="19">
        <v>0</v>
      </c>
      <c r="F34" s="19">
        <v>20</v>
      </c>
      <c r="G34" s="19">
        <v>28</v>
      </c>
    </row>
    <row r="35" spans="1:7" x14ac:dyDescent="0.2">
      <c r="A35" s="38" t="s">
        <v>203</v>
      </c>
      <c r="B35" s="19" t="s">
        <v>243</v>
      </c>
      <c r="C35" s="19">
        <v>0</v>
      </c>
      <c r="D35" s="19">
        <v>0</v>
      </c>
      <c r="E35" s="19">
        <v>0</v>
      </c>
      <c r="F35" s="19">
        <v>0</v>
      </c>
      <c r="G35" s="19">
        <v>7</v>
      </c>
    </row>
    <row r="36" spans="1:7" x14ac:dyDescent="0.2">
      <c r="A36" s="38" t="s">
        <v>203</v>
      </c>
      <c r="B36" s="19" t="s">
        <v>30</v>
      </c>
      <c r="C36" s="19">
        <v>8</v>
      </c>
      <c r="D36" s="19">
        <v>0</v>
      </c>
      <c r="E36" s="19">
        <v>0</v>
      </c>
      <c r="F36" s="19">
        <v>20</v>
      </c>
      <c r="G36" s="19">
        <v>35</v>
      </c>
    </row>
    <row r="37" spans="1:7" x14ac:dyDescent="0.2">
      <c r="A37" s="38" t="s">
        <v>204</v>
      </c>
      <c r="B37" s="19" t="s">
        <v>453</v>
      </c>
      <c r="C37" s="19">
        <v>6</v>
      </c>
      <c r="D37" s="19">
        <v>0</v>
      </c>
      <c r="E37" s="19">
        <v>0</v>
      </c>
      <c r="F37" s="19">
        <v>15</v>
      </c>
      <c r="G37" s="19">
        <v>15</v>
      </c>
    </row>
    <row r="38" spans="1:7" x14ac:dyDescent="0.2">
      <c r="A38" s="38" t="s">
        <v>204</v>
      </c>
      <c r="B38" s="19" t="s">
        <v>30</v>
      </c>
      <c r="C38" s="19">
        <v>6</v>
      </c>
      <c r="D38" s="19">
        <v>0</v>
      </c>
      <c r="E38" s="19">
        <v>0</v>
      </c>
      <c r="F38" s="19">
        <v>15</v>
      </c>
      <c r="G38" s="19">
        <v>15</v>
      </c>
    </row>
    <row r="39" spans="1:7" x14ac:dyDescent="0.2">
      <c r="A39" s="38" t="s">
        <v>188</v>
      </c>
      <c r="B39" s="19" t="s">
        <v>454</v>
      </c>
      <c r="C39" s="19">
        <v>3</v>
      </c>
      <c r="D39" s="19">
        <v>1</v>
      </c>
      <c r="E39" s="19">
        <v>4</v>
      </c>
      <c r="F39" s="19">
        <v>37</v>
      </c>
      <c r="G39" s="19">
        <v>53</v>
      </c>
    </row>
    <row r="40" spans="1:7" x14ac:dyDescent="0.2">
      <c r="A40" s="38" t="s">
        <v>188</v>
      </c>
      <c r="B40" s="19" t="s">
        <v>455</v>
      </c>
      <c r="C40" s="19">
        <v>1</v>
      </c>
      <c r="D40" s="19">
        <v>0</v>
      </c>
      <c r="E40" s="19">
        <v>0</v>
      </c>
      <c r="F40" s="19">
        <v>4</v>
      </c>
      <c r="G40" s="19">
        <v>8</v>
      </c>
    </row>
    <row r="41" spans="1:7" x14ac:dyDescent="0.2">
      <c r="A41" s="38" t="s">
        <v>188</v>
      </c>
      <c r="B41" s="19" t="s">
        <v>456</v>
      </c>
      <c r="C41" s="19">
        <v>1</v>
      </c>
      <c r="D41" s="19">
        <v>0</v>
      </c>
      <c r="E41" s="19">
        <v>0</v>
      </c>
      <c r="F41" s="19">
        <v>2</v>
      </c>
      <c r="G41" s="19">
        <v>11</v>
      </c>
    </row>
    <row r="42" spans="1:7" x14ac:dyDescent="0.2">
      <c r="A42" s="38" t="s">
        <v>188</v>
      </c>
      <c r="B42" s="19" t="s">
        <v>30</v>
      </c>
      <c r="C42" s="19">
        <v>5</v>
      </c>
      <c r="D42" s="19">
        <v>1</v>
      </c>
      <c r="E42" s="19">
        <v>4</v>
      </c>
      <c r="F42" s="19">
        <v>43</v>
      </c>
      <c r="G42" s="19">
        <v>72</v>
      </c>
    </row>
    <row r="43" spans="1:7" x14ac:dyDescent="0.2">
      <c r="A43" s="38" t="s">
        <v>206</v>
      </c>
      <c r="B43" s="19" t="s">
        <v>457</v>
      </c>
      <c r="C43" s="19">
        <v>3</v>
      </c>
      <c r="D43" s="19">
        <v>1</v>
      </c>
      <c r="E43" s="19">
        <v>1</v>
      </c>
      <c r="F43" s="19">
        <v>11</v>
      </c>
      <c r="G43" s="19">
        <v>22</v>
      </c>
    </row>
    <row r="44" spans="1:7" x14ac:dyDescent="0.2">
      <c r="A44" s="38" t="s">
        <v>206</v>
      </c>
      <c r="B44" s="19" t="s">
        <v>30</v>
      </c>
      <c r="C44" s="19">
        <v>3</v>
      </c>
      <c r="D44" s="19">
        <v>1</v>
      </c>
      <c r="E44" s="19">
        <v>1</v>
      </c>
      <c r="F44" s="19">
        <v>11</v>
      </c>
      <c r="G44" s="19">
        <v>22</v>
      </c>
    </row>
    <row r="45" spans="1:7" x14ac:dyDescent="0.2">
      <c r="A45" s="38" t="s">
        <v>205</v>
      </c>
      <c r="B45" s="19" t="s">
        <v>458</v>
      </c>
      <c r="C45" s="19">
        <v>3</v>
      </c>
      <c r="D45" s="19">
        <v>1</v>
      </c>
      <c r="E45" s="19">
        <v>0</v>
      </c>
      <c r="F45" s="19">
        <v>7</v>
      </c>
      <c r="G45" s="19">
        <v>7</v>
      </c>
    </row>
    <row r="46" spans="1:7" x14ac:dyDescent="0.2">
      <c r="A46" s="38" t="s">
        <v>205</v>
      </c>
      <c r="B46" s="19" t="s">
        <v>243</v>
      </c>
      <c r="C46" s="19">
        <v>0</v>
      </c>
      <c r="D46" s="19">
        <v>1</v>
      </c>
      <c r="E46" s="19">
        <v>0</v>
      </c>
      <c r="F46" s="19">
        <v>1</v>
      </c>
      <c r="G46" s="19">
        <v>1</v>
      </c>
    </row>
    <row r="47" spans="1:7" x14ac:dyDescent="0.2">
      <c r="A47" s="38" t="s">
        <v>205</v>
      </c>
      <c r="B47" s="19" t="s">
        <v>30</v>
      </c>
      <c r="C47" s="19">
        <v>3</v>
      </c>
      <c r="D47" s="19">
        <v>2</v>
      </c>
      <c r="E47" s="19">
        <v>0</v>
      </c>
      <c r="F47" s="19">
        <v>8</v>
      </c>
      <c r="G47" s="19">
        <v>8</v>
      </c>
    </row>
    <row r="48" spans="1:7" x14ac:dyDescent="0.2">
      <c r="A48" s="38" t="s">
        <v>207</v>
      </c>
      <c r="B48" s="19" t="s">
        <v>459</v>
      </c>
      <c r="C48" s="19">
        <v>3</v>
      </c>
      <c r="D48" s="19">
        <v>0</v>
      </c>
      <c r="E48" s="19">
        <v>0</v>
      </c>
      <c r="F48" s="19">
        <v>3</v>
      </c>
      <c r="G48" s="19">
        <v>3</v>
      </c>
    </row>
    <row r="49" spans="1:7" x14ac:dyDescent="0.2">
      <c r="A49" s="38" t="s">
        <v>207</v>
      </c>
      <c r="B49" s="19" t="s">
        <v>30</v>
      </c>
      <c r="C49" s="19">
        <v>3</v>
      </c>
      <c r="D49" s="19">
        <v>0</v>
      </c>
      <c r="E49" s="19">
        <v>0</v>
      </c>
      <c r="F49" s="19">
        <v>3</v>
      </c>
      <c r="G49" s="19">
        <v>3</v>
      </c>
    </row>
    <row r="50" spans="1:7" x14ac:dyDescent="0.2">
      <c r="A50" s="38" t="s">
        <v>209</v>
      </c>
      <c r="B50" s="19" t="s">
        <v>460</v>
      </c>
      <c r="C50" s="19">
        <v>2</v>
      </c>
      <c r="D50" s="19">
        <v>0</v>
      </c>
      <c r="E50" s="19">
        <v>0</v>
      </c>
      <c r="F50" s="19">
        <v>13</v>
      </c>
      <c r="G50" s="19">
        <v>35</v>
      </c>
    </row>
    <row r="51" spans="1:7" x14ac:dyDescent="0.2">
      <c r="A51" s="38" t="s">
        <v>209</v>
      </c>
      <c r="B51" s="19" t="s">
        <v>243</v>
      </c>
      <c r="C51" s="19">
        <v>0</v>
      </c>
      <c r="D51" s="19">
        <v>0</v>
      </c>
      <c r="E51" s="19">
        <v>0</v>
      </c>
      <c r="F51" s="19">
        <v>3</v>
      </c>
      <c r="G51" s="19">
        <v>14</v>
      </c>
    </row>
    <row r="52" spans="1:7" x14ac:dyDescent="0.2">
      <c r="A52" s="38" t="s">
        <v>209</v>
      </c>
      <c r="B52" s="19" t="s">
        <v>30</v>
      </c>
      <c r="C52" s="19">
        <v>2</v>
      </c>
      <c r="D52" s="19">
        <v>0</v>
      </c>
      <c r="E52" s="19">
        <v>0</v>
      </c>
      <c r="F52" s="19">
        <v>16</v>
      </c>
      <c r="G52" s="19">
        <v>49</v>
      </c>
    </row>
    <row r="53" spans="1:7" x14ac:dyDescent="0.2">
      <c r="A53" s="38" t="s">
        <v>208</v>
      </c>
      <c r="B53" s="19" t="s">
        <v>461</v>
      </c>
      <c r="C53" s="19">
        <v>1</v>
      </c>
      <c r="D53" s="19">
        <v>0</v>
      </c>
      <c r="E53" s="19">
        <v>0</v>
      </c>
      <c r="F53" s="19">
        <v>9</v>
      </c>
      <c r="G53" s="19">
        <v>20</v>
      </c>
    </row>
    <row r="54" spans="1:7" x14ac:dyDescent="0.2">
      <c r="A54" s="38" t="s">
        <v>208</v>
      </c>
      <c r="B54" s="19" t="s">
        <v>462</v>
      </c>
      <c r="C54" s="19">
        <v>1</v>
      </c>
      <c r="D54" s="19">
        <v>3</v>
      </c>
      <c r="E54" s="19">
        <v>13</v>
      </c>
      <c r="F54" s="19">
        <v>17</v>
      </c>
      <c r="G54" s="19">
        <v>51</v>
      </c>
    </row>
    <row r="55" spans="1:7" x14ac:dyDescent="0.2">
      <c r="A55" s="38" t="s">
        <v>208</v>
      </c>
      <c r="B55" s="19" t="s">
        <v>243</v>
      </c>
      <c r="C55" s="19">
        <v>0</v>
      </c>
      <c r="D55" s="19">
        <v>1</v>
      </c>
      <c r="E55" s="19">
        <v>2</v>
      </c>
      <c r="F55" s="19">
        <v>11</v>
      </c>
      <c r="G55" s="19">
        <v>18</v>
      </c>
    </row>
    <row r="56" spans="1:7" x14ac:dyDescent="0.2">
      <c r="A56" s="38" t="s">
        <v>208</v>
      </c>
      <c r="B56" s="19" t="s">
        <v>30</v>
      </c>
      <c r="C56" s="19">
        <v>2</v>
      </c>
      <c r="D56" s="19">
        <v>4</v>
      </c>
      <c r="E56" s="19">
        <v>15</v>
      </c>
      <c r="F56" s="19">
        <v>37</v>
      </c>
      <c r="G56" s="19">
        <v>89</v>
      </c>
    </row>
    <row r="57" spans="1:7" x14ac:dyDescent="0.2">
      <c r="A57" s="38" t="s">
        <v>210</v>
      </c>
      <c r="B57" s="19" t="s">
        <v>463</v>
      </c>
      <c r="C57" s="19">
        <v>1</v>
      </c>
      <c r="D57" s="19">
        <v>2</v>
      </c>
      <c r="E57" s="19">
        <v>1</v>
      </c>
      <c r="F57" s="19">
        <v>8</v>
      </c>
      <c r="G57" s="19">
        <v>17</v>
      </c>
    </row>
    <row r="58" spans="1:7" x14ac:dyDescent="0.2">
      <c r="A58" s="38" t="s">
        <v>210</v>
      </c>
      <c r="B58" s="19" t="s">
        <v>243</v>
      </c>
      <c r="C58" s="19">
        <v>0</v>
      </c>
      <c r="D58" s="19">
        <v>0</v>
      </c>
      <c r="E58" s="19">
        <v>0</v>
      </c>
      <c r="F58" s="19">
        <v>0</v>
      </c>
      <c r="G58" s="19">
        <v>0</v>
      </c>
    </row>
    <row r="59" spans="1:7" x14ac:dyDescent="0.2">
      <c r="A59" s="38" t="s">
        <v>210</v>
      </c>
      <c r="B59" s="19" t="s">
        <v>30</v>
      </c>
      <c r="C59" s="19">
        <v>1</v>
      </c>
      <c r="D59" s="19">
        <v>2</v>
      </c>
      <c r="E59" s="19">
        <v>1</v>
      </c>
      <c r="F59" s="19">
        <v>8</v>
      </c>
      <c r="G59" s="19">
        <v>17</v>
      </c>
    </row>
    <row r="60" spans="1:7" x14ac:dyDescent="0.2">
      <c r="A60" s="38" t="s">
        <v>211</v>
      </c>
      <c r="B60" s="19" t="s">
        <v>464</v>
      </c>
      <c r="C60" s="19">
        <v>1</v>
      </c>
      <c r="D60" s="19">
        <v>1</v>
      </c>
      <c r="E60" s="19">
        <v>0</v>
      </c>
      <c r="F60" s="19">
        <v>9</v>
      </c>
      <c r="G60" s="19">
        <v>11</v>
      </c>
    </row>
    <row r="61" spans="1:7" x14ac:dyDescent="0.2">
      <c r="A61" s="38" t="s">
        <v>211</v>
      </c>
      <c r="B61" s="19" t="s">
        <v>243</v>
      </c>
      <c r="C61" s="19">
        <v>0</v>
      </c>
      <c r="D61" s="19">
        <v>0</v>
      </c>
      <c r="E61" s="19">
        <v>0</v>
      </c>
      <c r="F61" s="19">
        <v>2</v>
      </c>
      <c r="G61" s="19">
        <v>2</v>
      </c>
    </row>
    <row r="62" spans="1:7" x14ac:dyDescent="0.2">
      <c r="A62" s="38" t="s">
        <v>211</v>
      </c>
      <c r="B62" s="19" t="s">
        <v>30</v>
      </c>
      <c r="C62" s="19">
        <v>1</v>
      </c>
      <c r="D62" s="19">
        <v>1</v>
      </c>
      <c r="E62" s="19">
        <v>0</v>
      </c>
      <c r="F62" s="19">
        <v>11</v>
      </c>
      <c r="G62" s="19">
        <v>13</v>
      </c>
    </row>
    <row r="63" spans="1:7" x14ac:dyDescent="0.2">
      <c r="A63" s="38" t="s">
        <v>195</v>
      </c>
      <c r="B63" s="19" t="s">
        <v>465</v>
      </c>
      <c r="C63" s="19">
        <v>0</v>
      </c>
      <c r="D63" s="19">
        <v>11</v>
      </c>
      <c r="E63" s="19">
        <v>0</v>
      </c>
      <c r="F63" s="19">
        <v>15</v>
      </c>
      <c r="G63" s="19">
        <v>23</v>
      </c>
    </row>
    <row r="64" spans="1:7" x14ac:dyDescent="0.2">
      <c r="A64" s="38" t="s">
        <v>195</v>
      </c>
      <c r="B64" s="19" t="s">
        <v>30</v>
      </c>
      <c r="C64" s="19">
        <v>0</v>
      </c>
      <c r="D64" s="19">
        <v>11</v>
      </c>
      <c r="E64" s="19">
        <v>0</v>
      </c>
      <c r="F64" s="19">
        <v>15</v>
      </c>
      <c r="G64" s="19">
        <v>23</v>
      </c>
    </row>
    <row r="65" spans="1:7" x14ac:dyDescent="0.2">
      <c r="A65" s="38" t="s">
        <v>101</v>
      </c>
      <c r="B65" s="19" t="s">
        <v>466</v>
      </c>
      <c r="C65" s="19">
        <v>0</v>
      </c>
      <c r="D65" s="19">
        <v>0</v>
      </c>
      <c r="E65" s="19">
        <v>589</v>
      </c>
      <c r="F65" s="19">
        <v>0</v>
      </c>
      <c r="G65" s="19">
        <v>666</v>
      </c>
    </row>
    <row r="66" spans="1:7" x14ac:dyDescent="0.2">
      <c r="A66" s="38" t="s">
        <v>101</v>
      </c>
      <c r="B66" s="19" t="s">
        <v>467</v>
      </c>
      <c r="C66" s="19">
        <v>0</v>
      </c>
      <c r="D66" s="19">
        <v>0</v>
      </c>
      <c r="E66" s="19">
        <v>202</v>
      </c>
      <c r="F66" s="19">
        <v>0</v>
      </c>
      <c r="G66" s="19">
        <v>604</v>
      </c>
    </row>
    <row r="67" spans="1:7" x14ac:dyDescent="0.2">
      <c r="A67" s="38" t="s">
        <v>101</v>
      </c>
      <c r="B67" s="19" t="s">
        <v>30</v>
      </c>
      <c r="C67" s="19">
        <v>0</v>
      </c>
      <c r="D67" s="19">
        <v>0</v>
      </c>
      <c r="E67" s="19">
        <v>791</v>
      </c>
      <c r="F67" s="19">
        <v>0</v>
      </c>
      <c r="G67" s="19">
        <v>1270</v>
      </c>
    </row>
    <row r="68" spans="1:7" x14ac:dyDescent="0.2">
      <c r="A68" s="38" t="s">
        <v>344</v>
      </c>
      <c r="B68" s="19" t="s">
        <v>30</v>
      </c>
      <c r="C68" s="19">
        <v>0</v>
      </c>
      <c r="D68" s="19">
        <v>69</v>
      </c>
      <c r="E68" s="19">
        <v>44</v>
      </c>
      <c r="F68" s="19">
        <v>277</v>
      </c>
      <c r="G68" s="19">
        <v>406</v>
      </c>
    </row>
    <row r="69" spans="1:7" x14ac:dyDescent="0.2">
      <c r="A69" s="39" t="s">
        <v>30</v>
      </c>
      <c r="B69" s="21" t="s">
        <v>30</v>
      </c>
      <c r="C69" s="21">
        <v>210</v>
      </c>
      <c r="D69" s="21">
        <v>277</v>
      </c>
      <c r="E69" s="21">
        <v>993</v>
      </c>
      <c r="F69" s="21">
        <v>1549</v>
      </c>
      <c r="G69" s="21">
        <v>3978</v>
      </c>
    </row>
    <row r="70" spans="1:7" x14ac:dyDescent="0.2">
      <c r="A70" s="38" t="s">
        <v>162</v>
      </c>
      <c r="B70" s="38"/>
      <c r="C70" s="38"/>
      <c r="D70" s="38"/>
      <c r="E70" s="38"/>
      <c r="F70" s="38"/>
      <c r="G70" s="38"/>
    </row>
    <row r="71" spans="1:7" x14ac:dyDescent="0.2">
      <c r="A71" s="38" t="s">
        <v>59</v>
      </c>
      <c r="B71" s="38"/>
      <c r="C71" s="38"/>
      <c r="D71" s="38"/>
      <c r="E71" s="38"/>
      <c r="F71" s="38"/>
      <c r="G71" s="38"/>
    </row>
  </sheetData>
  <sheetProtection sheet="1"/>
  <mergeCells count="25">
    <mergeCell ref="A65:A67"/>
    <mergeCell ref="A68"/>
    <mergeCell ref="A69"/>
    <mergeCell ref="A70:G70"/>
    <mergeCell ref="A71:G71"/>
    <mergeCell ref="A50:A52"/>
    <mergeCell ref="A53:A56"/>
    <mergeCell ref="A57:A59"/>
    <mergeCell ref="A60:A62"/>
    <mergeCell ref="A63:A64"/>
    <mergeCell ref="A37:A38"/>
    <mergeCell ref="A39:A42"/>
    <mergeCell ref="A43:A44"/>
    <mergeCell ref="A45:A47"/>
    <mergeCell ref="A48:A49"/>
    <mergeCell ref="A20:A21"/>
    <mergeCell ref="A22:A27"/>
    <mergeCell ref="A28:A30"/>
    <mergeCell ref="A31:A33"/>
    <mergeCell ref="A34:A36"/>
    <mergeCell ref="B1:E1"/>
    <mergeCell ref="A11:A13"/>
    <mergeCell ref="A14:A15"/>
    <mergeCell ref="A16:A17"/>
    <mergeCell ref="A18:A19"/>
  </mergeCells>
  <hyperlinks>
    <hyperlink ref="A7" r:id="rId1" xr:uid="{00000000-0004-0000-10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35"/>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469</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216</v>
      </c>
      <c r="B11" s="19" t="s">
        <v>470</v>
      </c>
      <c r="C11" s="19">
        <v>416</v>
      </c>
      <c r="D11" s="19">
        <v>102</v>
      </c>
      <c r="E11" s="19">
        <v>224</v>
      </c>
      <c r="F11" s="19">
        <v>1266</v>
      </c>
      <c r="G11" s="19">
        <v>2266</v>
      </c>
    </row>
    <row r="12" spans="1:16" x14ac:dyDescent="0.2">
      <c r="A12" s="38" t="s">
        <v>216</v>
      </c>
      <c r="B12" s="19" t="s">
        <v>471</v>
      </c>
      <c r="C12" s="19">
        <v>191</v>
      </c>
      <c r="D12" s="19">
        <v>122</v>
      </c>
      <c r="E12" s="19">
        <v>250</v>
      </c>
      <c r="F12" s="19">
        <v>541</v>
      </c>
      <c r="G12" s="19">
        <v>1025</v>
      </c>
    </row>
    <row r="13" spans="1:16" x14ac:dyDescent="0.2">
      <c r="A13" s="38" t="s">
        <v>216</v>
      </c>
      <c r="B13" s="19" t="s">
        <v>472</v>
      </c>
      <c r="C13" s="19">
        <v>60</v>
      </c>
      <c r="D13" s="19">
        <v>100</v>
      </c>
      <c r="E13" s="19">
        <v>0</v>
      </c>
      <c r="F13" s="19">
        <v>160</v>
      </c>
      <c r="G13" s="19">
        <v>160</v>
      </c>
    </row>
    <row r="14" spans="1:16" x14ac:dyDescent="0.2">
      <c r="A14" s="38" t="s">
        <v>216</v>
      </c>
      <c r="B14" s="19" t="s">
        <v>473</v>
      </c>
      <c r="C14" s="19">
        <v>54</v>
      </c>
      <c r="D14" s="19">
        <v>4</v>
      </c>
      <c r="E14" s="19">
        <v>34</v>
      </c>
      <c r="F14" s="19">
        <v>91</v>
      </c>
      <c r="G14" s="19">
        <v>508</v>
      </c>
    </row>
    <row r="15" spans="1:16" x14ac:dyDescent="0.2">
      <c r="A15" s="38" t="s">
        <v>216</v>
      </c>
      <c r="B15" s="19" t="s">
        <v>474</v>
      </c>
      <c r="C15" s="19">
        <v>50</v>
      </c>
      <c r="D15" s="19">
        <v>0</v>
      </c>
      <c r="E15" s="19">
        <v>44</v>
      </c>
      <c r="F15" s="19">
        <v>216</v>
      </c>
      <c r="G15" s="19">
        <v>433</v>
      </c>
    </row>
    <row r="16" spans="1:16" x14ac:dyDescent="0.2">
      <c r="A16" s="38" t="s">
        <v>216</v>
      </c>
      <c r="B16" s="19" t="s">
        <v>243</v>
      </c>
      <c r="C16" s="19">
        <v>148</v>
      </c>
      <c r="D16" s="19">
        <v>136</v>
      </c>
      <c r="E16" s="19">
        <v>0</v>
      </c>
      <c r="F16" s="19">
        <v>566</v>
      </c>
      <c r="G16" s="19">
        <v>1082</v>
      </c>
    </row>
    <row r="17" spans="1:7" x14ac:dyDescent="0.2">
      <c r="A17" s="38" t="s">
        <v>216</v>
      </c>
      <c r="B17" s="19" t="s">
        <v>30</v>
      </c>
      <c r="C17" s="19">
        <v>919</v>
      </c>
      <c r="D17" s="19">
        <v>464</v>
      </c>
      <c r="E17" s="19">
        <v>552</v>
      </c>
      <c r="F17" s="19">
        <v>2840</v>
      </c>
      <c r="G17" s="19">
        <v>5474</v>
      </c>
    </row>
    <row r="18" spans="1:7" x14ac:dyDescent="0.2">
      <c r="A18" s="38" t="s">
        <v>138</v>
      </c>
      <c r="B18" s="19" t="s">
        <v>475</v>
      </c>
      <c r="C18" s="19">
        <v>96</v>
      </c>
      <c r="D18" s="19">
        <v>192</v>
      </c>
      <c r="E18" s="19">
        <v>0</v>
      </c>
      <c r="F18" s="19">
        <v>288</v>
      </c>
      <c r="G18" s="19">
        <v>288</v>
      </c>
    </row>
    <row r="19" spans="1:7" x14ac:dyDescent="0.2">
      <c r="A19" s="38" t="s">
        <v>138</v>
      </c>
      <c r="B19" s="19" t="s">
        <v>476</v>
      </c>
      <c r="C19" s="19">
        <v>84</v>
      </c>
      <c r="D19" s="19">
        <v>84</v>
      </c>
      <c r="E19" s="19">
        <v>0</v>
      </c>
      <c r="F19" s="19">
        <v>588</v>
      </c>
      <c r="G19" s="19">
        <v>756</v>
      </c>
    </row>
    <row r="20" spans="1:7" x14ac:dyDescent="0.2">
      <c r="A20" s="38" t="s">
        <v>138</v>
      </c>
      <c r="B20" s="19" t="s">
        <v>477</v>
      </c>
      <c r="C20" s="19">
        <v>80</v>
      </c>
      <c r="D20" s="19">
        <v>0</v>
      </c>
      <c r="E20" s="19">
        <v>80</v>
      </c>
      <c r="F20" s="19">
        <v>280</v>
      </c>
      <c r="G20" s="19">
        <v>480</v>
      </c>
    </row>
    <row r="21" spans="1:7" x14ac:dyDescent="0.2">
      <c r="A21" s="38" t="s">
        <v>138</v>
      </c>
      <c r="B21" s="19" t="s">
        <v>478</v>
      </c>
      <c r="C21" s="19">
        <v>32</v>
      </c>
      <c r="D21" s="19">
        <v>0</v>
      </c>
      <c r="E21" s="19">
        <v>16</v>
      </c>
      <c r="F21" s="19">
        <v>32</v>
      </c>
      <c r="G21" s="19">
        <v>208</v>
      </c>
    </row>
    <row r="22" spans="1:7" x14ac:dyDescent="0.2">
      <c r="A22" s="38" t="s">
        <v>138</v>
      </c>
      <c r="B22" s="19" t="s">
        <v>479</v>
      </c>
      <c r="C22" s="19">
        <v>32</v>
      </c>
      <c r="D22" s="19">
        <v>0</v>
      </c>
      <c r="E22" s="19">
        <v>160</v>
      </c>
      <c r="F22" s="19">
        <v>384</v>
      </c>
      <c r="G22" s="19">
        <v>448</v>
      </c>
    </row>
    <row r="23" spans="1:7" x14ac:dyDescent="0.2">
      <c r="A23" s="38" t="s">
        <v>138</v>
      </c>
      <c r="B23" s="19" t="s">
        <v>480</v>
      </c>
      <c r="C23" s="19">
        <v>32</v>
      </c>
      <c r="D23" s="19">
        <v>0</v>
      </c>
      <c r="E23" s="19">
        <v>0</v>
      </c>
      <c r="F23" s="19">
        <v>192</v>
      </c>
      <c r="G23" s="19">
        <v>672</v>
      </c>
    </row>
    <row r="24" spans="1:7" x14ac:dyDescent="0.2">
      <c r="A24" s="38" t="s">
        <v>138</v>
      </c>
      <c r="B24" s="19" t="s">
        <v>481</v>
      </c>
      <c r="C24" s="19">
        <v>32</v>
      </c>
      <c r="D24" s="19">
        <v>64</v>
      </c>
      <c r="E24" s="19">
        <v>0</v>
      </c>
      <c r="F24" s="19">
        <v>96</v>
      </c>
      <c r="G24" s="19">
        <v>224</v>
      </c>
    </row>
    <row r="25" spans="1:7" x14ac:dyDescent="0.2">
      <c r="A25" s="38" t="s">
        <v>138</v>
      </c>
      <c r="B25" s="19" t="s">
        <v>482</v>
      </c>
      <c r="C25" s="19">
        <v>30</v>
      </c>
      <c r="D25" s="19">
        <v>0</v>
      </c>
      <c r="E25" s="19">
        <v>0</v>
      </c>
      <c r="F25" s="19">
        <v>270</v>
      </c>
      <c r="G25" s="19">
        <v>804</v>
      </c>
    </row>
    <row r="26" spans="1:7" x14ac:dyDescent="0.2">
      <c r="A26" s="38" t="s">
        <v>138</v>
      </c>
      <c r="B26" s="19" t="s">
        <v>483</v>
      </c>
      <c r="C26" s="19">
        <v>25</v>
      </c>
      <c r="D26" s="19">
        <v>7</v>
      </c>
      <c r="E26" s="19">
        <v>0</v>
      </c>
      <c r="F26" s="19">
        <v>123</v>
      </c>
      <c r="G26" s="19">
        <v>294</v>
      </c>
    </row>
    <row r="27" spans="1:7" x14ac:dyDescent="0.2">
      <c r="A27" s="38" t="s">
        <v>138</v>
      </c>
      <c r="B27" s="19" t="s">
        <v>243</v>
      </c>
      <c r="C27" s="19">
        <v>23</v>
      </c>
      <c r="D27" s="19">
        <v>555</v>
      </c>
      <c r="E27" s="19">
        <v>340</v>
      </c>
      <c r="F27" s="19">
        <v>1994</v>
      </c>
      <c r="G27" s="19">
        <v>4504</v>
      </c>
    </row>
    <row r="28" spans="1:7" x14ac:dyDescent="0.2">
      <c r="A28" s="38" t="s">
        <v>138</v>
      </c>
      <c r="B28" s="19" t="s">
        <v>30</v>
      </c>
      <c r="C28" s="19">
        <v>466</v>
      </c>
      <c r="D28" s="19">
        <v>902</v>
      </c>
      <c r="E28" s="19">
        <v>596</v>
      </c>
      <c r="F28" s="19">
        <v>4247</v>
      </c>
      <c r="G28" s="19">
        <v>8678</v>
      </c>
    </row>
    <row r="29" spans="1:7" x14ac:dyDescent="0.2">
      <c r="A29" s="38" t="s">
        <v>217</v>
      </c>
      <c r="B29" s="19" t="s">
        <v>484</v>
      </c>
      <c r="C29" s="19">
        <v>158</v>
      </c>
      <c r="D29" s="19">
        <v>70</v>
      </c>
      <c r="E29" s="19">
        <v>0</v>
      </c>
      <c r="F29" s="19">
        <v>1159</v>
      </c>
      <c r="G29" s="19">
        <v>1582</v>
      </c>
    </row>
    <row r="30" spans="1:7" x14ac:dyDescent="0.2">
      <c r="A30" s="38" t="s">
        <v>217</v>
      </c>
      <c r="B30" s="19" t="s">
        <v>485</v>
      </c>
      <c r="C30" s="19">
        <v>103</v>
      </c>
      <c r="D30" s="19">
        <v>405</v>
      </c>
      <c r="E30" s="19">
        <v>232</v>
      </c>
      <c r="F30" s="19">
        <v>640</v>
      </c>
      <c r="G30" s="19">
        <v>1311</v>
      </c>
    </row>
    <row r="31" spans="1:7" x14ac:dyDescent="0.2">
      <c r="A31" s="38" t="s">
        <v>217</v>
      </c>
      <c r="B31" s="19" t="s">
        <v>486</v>
      </c>
      <c r="C31" s="19">
        <v>37</v>
      </c>
      <c r="D31" s="19">
        <v>46</v>
      </c>
      <c r="E31" s="19">
        <v>50</v>
      </c>
      <c r="F31" s="19">
        <v>317</v>
      </c>
      <c r="G31" s="19">
        <v>501</v>
      </c>
    </row>
    <row r="32" spans="1:7" x14ac:dyDescent="0.2">
      <c r="A32" s="38" t="s">
        <v>217</v>
      </c>
      <c r="B32" s="19" t="s">
        <v>487</v>
      </c>
      <c r="C32" s="19">
        <v>31</v>
      </c>
      <c r="D32" s="19">
        <v>40</v>
      </c>
      <c r="E32" s="19">
        <v>2</v>
      </c>
      <c r="F32" s="19">
        <v>151</v>
      </c>
      <c r="G32" s="19">
        <v>271</v>
      </c>
    </row>
    <row r="33" spans="1:7" x14ac:dyDescent="0.2">
      <c r="A33" s="38" t="s">
        <v>217</v>
      </c>
      <c r="B33" s="19" t="s">
        <v>488</v>
      </c>
      <c r="C33" s="19">
        <v>24</v>
      </c>
      <c r="D33" s="19">
        <v>100</v>
      </c>
      <c r="E33" s="19">
        <v>138</v>
      </c>
      <c r="F33" s="19">
        <v>432</v>
      </c>
      <c r="G33" s="19">
        <v>1237</v>
      </c>
    </row>
    <row r="34" spans="1:7" x14ac:dyDescent="0.2">
      <c r="A34" s="38" t="s">
        <v>217</v>
      </c>
      <c r="B34" s="19" t="s">
        <v>243</v>
      </c>
      <c r="C34" s="19">
        <v>41</v>
      </c>
      <c r="D34" s="19">
        <v>382</v>
      </c>
      <c r="E34" s="19">
        <v>478</v>
      </c>
      <c r="F34" s="19">
        <v>2395</v>
      </c>
      <c r="G34" s="19">
        <v>4279</v>
      </c>
    </row>
    <row r="35" spans="1:7" x14ac:dyDescent="0.2">
      <c r="A35" s="38" t="s">
        <v>217</v>
      </c>
      <c r="B35" s="19" t="s">
        <v>30</v>
      </c>
      <c r="C35" s="19">
        <v>394</v>
      </c>
      <c r="D35" s="19">
        <v>1043</v>
      </c>
      <c r="E35" s="19">
        <v>900</v>
      </c>
      <c r="F35" s="19">
        <v>5094</v>
      </c>
      <c r="G35" s="19">
        <v>9181</v>
      </c>
    </row>
    <row r="36" spans="1:7" x14ac:dyDescent="0.2">
      <c r="A36" s="38" t="s">
        <v>129</v>
      </c>
      <c r="B36" s="19" t="s">
        <v>489</v>
      </c>
      <c r="C36" s="19">
        <v>111</v>
      </c>
      <c r="D36" s="19">
        <v>130</v>
      </c>
      <c r="E36" s="19">
        <v>100</v>
      </c>
      <c r="F36" s="19">
        <v>669</v>
      </c>
      <c r="G36" s="19">
        <v>1286</v>
      </c>
    </row>
    <row r="37" spans="1:7" x14ac:dyDescent="0.2">
      <c r="A37" s="38" t="s">
        <v>129</v>
      </c>
      <c r="B37" s="19" t="s">
        <v>490</v>
      </c>
      <c r="C37" s="19">
        <v>80</v>
      </c>
      <c r="D37" s="19">
        <v>74</v>
      </c>
      <c r="E37" s="19">
        <v>84</v>
      </c>
      <c r="F37" s="19">
        <v>412</v>
      </c>
      <c r="G37" s="19">
        <v>817</v>
      </c>
    </row>
    <row r="38" spans="1:7" x14ac:dyDescent="0.2">
      <c r="A38" s="38" t="s">
        <v>129</v>
      </c>
      <c r="B38" s="19" t="s">
        <v>491</v>
      </c>
      <c r="C38" s="19">
        <v>53</v>
      </c>
      <c r="D38" s="19">
        <v>51</v>
      </c>
      <c r="E38" s="19">
        <v>57</v>
      </c>
      <c r="F38" s="19">
        <v>273</v>
      </c>
      <c r="G38" s="19">
        <v>520</v>
      </c>
    </row>
    <row r="39" spans="1:7" x14ac:dyDescent="0.2">
      <c r="A39" s="38" t="s">
        <v>129</v>
      </c>
      <c r="B39" s="19" t="s">
        <v>492</v>
      </c>
      <c r="C39" s="19">
        <v>18</v>
      </c>
      <c r="D39" s="19">
        <v>16</v>
      </c>
      <c r="E39" s="19">
        <v>4</v>
      </c>
      <c r="F39" s="19">
        <v>112</v>
      </c>
      <c r="G39" s="19">
        <v>246</v>
      </c>
    </row>
    <row r="40" spans="1:7" x14ac:dyDescent="0.2">
      <c r="A40" s="38" t="s">
        <v>129</v>
      </c>
      <c r="B40" s="19" t="s">
        <v>243</v>
      </c>
      <c r="C40" s="19">
        <v>41</v>
      </c>
      <c r="D40" s="19">
        <v>31</v>
      </c>
      <c r="E40" s="19">
        <v>91</v>
      </c>
      <c r="F40" s="19">
        <v>289</v>
      </c>
      <c r="G40" s="19">
        <v>556</v>
      </c>
    </row>
    <row r="41" spans="1:7" x14ac:dyDescent="0.2">
      <c r="A41" s="38" t="s">
        <v>129</v>
      </c>
      <c r="B41" s="19" t="s">
        <v>30</v>
      </c>
      <c r="C41" s="19">
        <v>303</v>
      </c>
      <c r="D41" s="19">
        <v>302</v>
      </c>
      <c r="E41" s="19">
        <v>336</v>
      </c>
      <c r="F41" s="19">
        <v>1755</v>
      </c>
      <c r="G41" s="19">
        <v>3425</v>
      </c>
    </row>
    <row r="42" spans="1:7" x14ac:dyDescent="0.2">
      <c r="A42" s="38" t="s">
        <v>218</v>
      </c>
      <c r="B42" s="19" t="s">
        <v>493</v>
      </c>
      <c r="C42" s="19">
        <v>169</v>
      </c>
      <c r="D42" s="19">
        <v>138</v>
      </c>
      <c r="E42" s="19">
        <v>350</v>
      </c>
      <c r="F42" s="19">
        <v>980</v>
      </c>
      <c r="G42" s="19">
        <v>2753</v>
      </c>
    </row>
    <row r="43" spans="1:7" x14ac:dyDescent="0.2">
      <c r="A43" s="38" t="s">
        <v>218</v>
      </c>
      <c r="B43" s="19" t="s">
        <v>494</v>
      </c>
      <c r="C43" s="19">
        <v>71</v>
      </c>
      <c r="D43" s="19">
        <v>53</v>
      </c>
      <c r="E43" s="19">
        <v>0</v>
      </c>
      <c r="F43" s="19">
        <v>502</v>
      </c>
      <c r="G43" s="19">
        <v>1078</v>
      </c>
    </row>
    <row r="44" spans="1:7" x14ac:dyDescent="0.2">
      <c r="A44" s="38" t="s">
        <v>218</v>
      </c>
      <c r="B44" s="19" t="s">
        <v>495</v>
      </c>
      <c r="C44" s="19">
        <v>14</v>
      </c>
      <c r="D44" s="19">
        <v>23</v>
      </c>
      <c r="E44" s="19">
        <v>4</v>
      </c>
      <c r="F44" s="19">
        <v>102</v>
      </c>
      <c r="G44" s="19">
        <v>157</v>
      </c>
    </row>
    <row r="45" spans="1:7" x14ac:dyDescent="0.2">
      <c r="A45" s="38" t="s">
        <v>218</v>
      </c>
      <c r="B45" s="19" t="s">
        <v>243</v>
      </c>
      <c r="C45" s="19">
        <v>2</v>
      </c>
      <c r="D45" s="19">
        <v>1</v>
      </c>
      <c r="E45" s="19">
        <v>1</v>
      </c>
      <c r="F45" s="19">
        <v>51</v>
      </c>
      <c r="G45" s="19">
        <v>154</v>
      </c>
    </row>
    <row r="46" spans="1:7" x14ac:dyDescent="0.2">
      <c r="A46" s="38" t="s">
        <v>218</v>
      </c>
      <c r="B46" s="19" t="s">
        <v>30</v>
      </c>
      <c r="C46" s="19">
        <v>256</v>
      </c>
      <c r="D46" s="19">
        <v>215</v>
      </c>
      <c r="E46" s="19">
        <v>355</v>
      </c>
      <c r="F46" s="19">
        <v>1635</v>
      </c>
      <c r="G46" s="19">
        <v>4142</v>
      </c>
    </row>
    <row r="47" spans="1:7" x14ac:dyDescent="0.2">
      <c r="A47" s="38" t="s">
        <v>146</v>
      </c>
      <c r="B47" s="19" t="s">
        <v>496</v>
      </c>
      <c r="C47" s="19">
        <v>76</v>
      </c>
      <c r="D47" s="19">
        <v>70</v>
      </c>
      <c r="E47" s="19">
        <v>53</v>
      </c>
      <c r="F47" s="19">
        <v>399</v>
      </c>
      <c r="G47" s="19">
        <v>824</v>
      </c>
    </row>
    <row r="48" spans="1:7" x14ac:dyDescent="0.2">
      <c r="A48" s="38" t="s">
        <v>146</v>
      </c>
      <c r="B48" s="19" t="s">
        <v>497</v>
      </c>
      <c r="C48" s="19">
        <v>30</v>
      </c>
      <c r="D48" s="19">
        <v>0</v>
      </c>
      <c r="E48" s="19">
        <v>4</v>
      </c>
      <c r="F48" s="19">
        <v>111</v>
      </c>
      <c r="G48" s="19">
        <v>198</v>
      </c>
    </row>
    <row r="49" spans="1:7" x14ac:dyDescent="0.2">
      <c r="A49" s="38" t="s">
        <v>146</v>
      </c>
      <c r="B49" s="19" t="s">
        <v>498</v>
      </c>
      <c r="C49" s="19">
        <v>21</v>
      </c>
      <c r="D49" s="19">
        <v>15</v>
      </c>
      <c r="E49" s="19">
        <v>13</v>
      </c>
      <c r="F49" s="19">
        <v>86</v>
      </c>
      <c r="G49" s="19">
        <v>174</v>
      </c>
    </row>
    <row r="50" spans="1:7" x14ac:dyDescent="0.2">
      <c r="A50" s="38" t="s">
        <v>146</v>
      </c>
      <c r="B50" s="19" t="s">
        <v>499</v>
      </c>
      <c r="C50" s="19">
        <v>20</v>
      </c>
      <c r="D50" s="19">
        <v>22</v>
      </c>
      <c r="E50" s="19">
        <v>26</v>
      </c>
      <c r="F50" s="19">
        <v>130</v>
      </c>
      <c r="G50" s="19">
        <v>192</v>
      </c>
    </row>
    <row r="51" spans="1:7" x14ac:dyDescent="0.2">
      <c r="A51" s="38" t="s">
        <v>146</v>
      </c>
      <c r="B51" s="19" t="s">
        <v>500</v>
      </c>
      <c r="C51" s="19">
        <v>19</v>
      </c>
      <c r="D51" s="19">
        <v>16</v>
      </c>
      <c r="E51" s="19">
        <v>4</v>
      </c>
      <c r="F51" s="19">
        <v>95</v>
      </c>
      <c r="G51" s="19">
        <v>224</v>
      </c>
    </row>
    <row r="52" spans="1:7" x14ac:dyDescent="0.2">
      <c r="A52" s="38" t="s">
        <v>146</v>
      </c>
      <c r="B52" s="19" t="s">
        <v>501</v>
      </c>
      <c r="C52" s="19">
        <v>18</v>
      </c>
      <c r="D52" s="19">
        <v>35</v>
      </c>
      <c r="E52" s="19">
        <v>7</v>
      </c>
      <c r="F52" s="19">
        <v>75</v>
      </c>
      <c r="G52" s="19">
        <v>119</v>
      </c>
    </row>
    <row r="53" spans="1:7" x14ac:dyDescent="0.2">
      <c r="A53" s="38" t="s">
        <v>146</v>
      </c>
      <c r="B53" s="19" t="s">
        <v>502</v>
      </c>
      <c r="C53" s="19">
        <v>13</v>
      </c>
      <c r="D53" s="19">
        <v>7</v>
      </c>
      <c r="E53" s="19">
        <v>14</v>
      </c>
      <c r="F53" s="19">
        <v>57</v>
      </c>
      <c r="G53" s="19">
        <v>108</v>
      </c>
    </row>
    <row r="54" spans="1:7" x14ac:dyDescent="0.2">
      <c r="A54" s="38" t="s">
        <v>146</v>
      </c>
      <c r="B54" s="19" t="s">
        <v>243</v>
      </c>
      <c r="C54" s="19">
        <v>39</v>
      </c>
      <c r="D54" s="19">
        <v>39</v>
      </c>
      <c r="E54" s="19">
        <v>45</v>
      </c>
      <c r="F54" s="19">
        <v>244</v>
      </c>
      <c r="G54" s="19">
        <v>465</v>
      </c>
    </row>
    <row r="55" spans="1:7" x14ac:dyDescent="0.2">
      <c r="A55" s="38" t="s">
        <v>146</v>
      </c>
      <c r="B55" s="19" t="s">
        <v>30</v>
      </c>
      <c r="C55" s="19">
        <v>236</v>
      </c>
      <c r="D55" s="19">
        <v>204</v>
      </c>
      <c r="E55" s="19">
        <v>166</v>
      </c>
      <c r="F55" s="19">
        <v>1197</v>
      </c>
      <c r="G55" s="19">
        <v>2304</v>
      </c>
    </row>
    <row r="56" spans="1:7" x14ac:dyDescent="0.2">
      <c r="A56" s="38" t="s">
        <v>219</v>
      </c>
      <c r="B56" s="19" t="s">
        <v>503</v>
      </c>
      <c r="C56" s="19">
        <v>165</v>
      </c>
      <c r="D56" s="19">
        <v>1</v>
      </c>
      <c r="E56" s="19">
        <v>0</v>
      </c>
      <c r="F56" s="19">
        <v>506</v>
      </c>
      <c r="G56" s="19">
        <v>1056</v>
      </c>
    </row>
    <row r="57" spans="1:7" x14ac:dyDescent="0.2">
      <c r="A57" s="38" t="s">
        <v>219</v>
      </c>
      <c r="B57" s="19" t="s">
        <v>504</v>
      </c>
      <c r="C57" s="19">
        <v>18</v>
      </c>
      <c r="D57" s="19">
        <v>0</v>
      </c>
      <c r="E57" s="19">
        <v>0</v>
      </c>
      <c r="F57" s="19">
        <v>789</v>
      </c>
      <c r="G57" s="19">
        <v>1149</v>
      </c>
    </row>
    <row r="58" spans="1:7" x14ac:dyDescent="0.2">
      <c r="A58" s="38" t="s">
        <v>219</v>
      </c>
      <c r="B58" s="19" t="s">
        <v>505</v>
      </c>
      <c r="C58" s="19">
        <v>15</v>
      </c>
      <c r="D58" s="19">
        <v>8</v>
      </c>
      <c r="E58" s="19">
        <v>0</v>
      </c>
      <c r="F58" s="19">
        <v>34</v>
      </c>
      <c r="G58" s="19">
        <v>88</v>
      </c>
    </row>
    <row r="59" spans="1:7" x14ac:dyDescent="0.2">
      <c r="A59" s="38" t="s">
        <v>219</v>
      </c>
      <c r="B59" s="19" t="s">
        <v>243</v>
      </c>
      <c r="C59" s="19">
        <v>14</v>
      </c>
      <c r="D59" s="19">
        <v>129</v>
      </c>
      <c r="E59" s="19">
        <v>0</v>
      </c>
      <c r="F59" s="19">
        <v>792</v>
      </c>
      <c r="G59" s="19">
        <v>1758</v>
      </c>
    </row>
    <row r="60" spans="1:7" x14ac:dyDescent="0.2">
      <c r="A60" s="38" t="s">
        <v>219</v>
      </c>
      <c r="B60" s="19" t="s">
        <v>30</v>
      </c>
      <c r="C60" s="19">
        <v>212</v>
      </c>
      <c r="D60" s="19">
        <v>138</v>
      </c>
      <c r="E60" s="19">
        <v>0</v>
      </c>
      <c r="F60" s="19">
        <v>2121</v>
      </c>
      <c r="G60" s="19">
        <v>4051</v>
      </c>
    </row>
    <row r="61" spans="1:7" x14ac:dyDescent="0.2">
      <c r="A61" s="38" t="s">
        <v>220</v>
      </c>
      <c r="B61" s="19" t="s">
        <v>506</v>
      </c>
      <c r="C61" s="19">
        <v>130</v>
      </c>
      <c r="D61" s="19">
        <v>0</v>
      </c>
      <c r="E61" s="19">
        <v>76</v>
      </c>
      <c r="F61" s="19">
        <v>454</v>
      </c>
      <c r="G61" s="19">
        <v>1096</v>
      </c>
    </row>
    <row r="62" spans="1:7" x14ac:dyDescent="0.2">
      <c r="A62" s="38" t="s">
        <v>220</v>
      </c>
      <c r="B62" s="19" t="s">
        <v>507</v>
      </c>
      <c r="C62" s="19">
        <v>52</v>
      </c>
      <c r="D62" s="19">
        <v>0</v>
      </c>
      <c r="E62" s="19">
        <v>20</v>
      </c>
      <c r="F62" s="19">
        <v>478</v>
      </c>
      <c r="G62" s="19">
        <v>882</v>
      </c>
    </row>
    <row r="63" spans="1:7" x14ac:dyDescent="0.2">
      <c r="A63" s="38" t="s">
        <v>220</v>
      </c>
      <c r="B63" s="19" t="s">
        <v>508</v>
      </c>
      <c r="C63" s="19">
        <v>18</v>
      </c>
      <c r="D63" s="19">
        <v>0</v>
      </c>
      <c r="E63" s="19">
        <v>20</v>
      </c>
      <c r="F63" s="19">
        <v>321</v>
      </c>
      <c r="G63" s="19">
        <v>605</v>
      </c>
    </row>
    <row r="64" spans="1:7" x14ac:dyDescent="0.2">
      <c r="A64" s="38" t="s">
        <v>220</v>
      </c>
      <c r="B64" s="19" t="s">
        <v>243</v>
      </c>
      <c r="C64" s="19">
        <v>0</v>
      </c>
      <c r="D64" s="19">
        <v>0</v>
      </c>
      <c r="E64" s="19">
        <v>0</v>
      </c>
      <c r="F64" s="19">
        <v>0</v>
      </c>
      <c r="G64" s="19">
        <v>0</v>
      </c>
    </row>
    <row r="65" spans="1:7" x14ac:dyDescent="0.2">
      <c r="A65" s="38" t="s">
        <v>220</v>
      </c>
      <c r="B65" s="19" t="s">
        <v>30</v>
      </c>
      <c r="C65" s="19">
        <v>200</v>
      </c>
      <c r="D65" s="19">
        <v>0</v>
      </c>
      <c r="E65" s="19">
        <v>116</v>
      </c>
      <c r="F65" s="19">
        <v>1253</v>
      </c>
      <c r="G65" s="19">
        <v>2583</v>
      </c>
    </row>
    <row r="66" spans="1:7" x14ac:dyDescent="0.2">
      <c r="A66" s="38" t="s">
        <v>221</v>
      </c>
      <c r="B66" s="19" t="s">
        <v>509</v>
      </c>
      <c r="C66" s="19">
        <v>27</v>
      </c>
      <c r="D66" s="19">
        <v>2</v>
      </c>
      <c r="E66" s="19">
        <v>0</v>
      </c>
      <c r="F66" s="19">
        <v>132</v>
      </c>
      <c r="G66" s="19">
        <v>162</v>
      </c>
    </row>
    <row r="67" spans="1:7" x14ac:dyDescent="0.2">
      <c r="A67" s="38" t="s">
        <v>221</v>
      </c>
      <c r="B67" s="19" t="s">
        <v>510</v>
      </c>
      <c r="C67" s="19">
        <v>20</v>
      </c>
      <c r="D67" s="19">
        <v>11</v>
      </c>
      <c r="E67" s="19">
        <v>24</v>
      </c>
      <c r="F67" s="19">
        <v>106</v>
      </c>
      <c r="G67" s="19">
        <v>197</v>
      </c>
    </row>
    <row r="68" spans="1:7" x14ac:dyDescent="0.2">
      <c r="A68" s="38" t="s">
        <v>221</v>
      </c>
      <c r="B68" s="19" t="s">
        <v>511</v>
      </c>
      <c r="C68" s="19">
        <v>20</v>
      </c>
      <c r="D68" s="19">
        <v>3</v>
      </c>
      <c r="E68" s="19">
        <v>0</v>
      </c>
      <c r="F68" s="19">
        <v>75</v>
      </c>
      <c r="G68" s="19">
        <v>137</v>
      </c>
    </row>
    <row r="69" spans="1:7" x14ac:dyDescent="0.2">
      <c r="A69" s="38" t="s">
        <v>221</v>
      </c>
      <c r="B69" s="19" t="s">
        <v>512</v>
      </c>
      <c r="C69" s="19">
        <v>15</v>
      </c>
      <c r="D69" s="19">
        <v>2</v>
      </c>
      <c r="E69" s="19">
        <v>0</v>
      </c>
      <c r="F69" s="19">
        <v>40</v>
      </c>
      <c r="G69" s="19">
        <v>49</v>
      </c>
    </row>
    <row r="70" spans="1:7" x14ac:dyDescent="0.2">
      <c r="A70" s="38" t="s">
        <v>221</v>
      </c>
      <c r="B70" s="19" t="s">
        <v>513</v>
      </c>
      <c r="C70" s="19">
        <v>14</v>
      </c>
      <c r="D70" s="19">
        <v>12</v>
      </c>
      <c r="E70" s="19">
        <v>5</v>
      </c>
      <c r="F70" s="19">
        <v>141</v>
      </c>
      <c r="G70" s="19">
        <v>179</v>
      </c>
    </row>
    <row r="71" spans="1:7" x14ac:dyDescent="0.2">
      <c r="A71" s="38" t="s">
        <v>221</v>
      </c>
      <c r="B71" s="19" t="s">
        <v>243</v>
      </c>
      <c r="C71" s="19">
        <v>66</v>
      </c>
      <c r="D71" s="19">
        <v>36</v>
      </c>
      <c r="E71" s="19">
        <v>206</v>
      </c>
      <c r="F71" s="19">
        <v>1107</v>
      </c>
      <c r="G71" s="19">
        <v>1835</v>
      </c>
    </row>
    <row r="72" spans="1:7" x14ac:dyDescent="0.2">
      <c r="A72" s="38" t="s">
        <v>221</v>
      </c>
      <c r="B72" s="19" t="s">
        <v>30</v>
      </c>
      <c r="C72" s="19">
        <v>162</v>
      </c>
      <c r="D72" s="19">
        <v>66</v>
      </c>
      <c r="E72" s="19">
        <v>235</v>
      </c>
      <c r="F72" s="19">
        <v>1601</v>
      </c>
      <c r="G72" s="19">
        <v>2559</v>
      </c>
    </row>
    <row r="73" spans="1:7" x14ac:dyDescent="0.2">
      <c r="A73" s="38" t="s">
        <v>222</v>
      </c>
      <c r="B73" s="19" t="s">
        <v>514</v>
      </c>
      <c r="C73" s="19">
        <v>39</v>
      </c>
      <c r="D73" s="19">
        <v>25</v>
      </c>
      <c r="E73" s="19">
        <v>0</v>
      </c>
      <c r="F73" s="19">
        <v>114</v>
      </c>
      <c r="G73" s="19">
        <v>474</v>
      </c>
    </row>
    <row r="74" spans="1:7" x14ac:dyDescent="0.2">
      <c r="A74" s="38" t="s">
        <v>222</v>
      </c>
      <c r="B74" s="19" t="s">
        <v>515</v>
      </c>
      <c r="C74" s="19">
        <v>35</v>
      </c>
      <c r="D74" s="19">
        <v>0</v>
      </c>
      <c r="E74" s="19">
        <v>0</v>
      </c>
      <c r="F74" s="19">
        <v>81</v>
      </c>
      <c r="G74" s="19">
        <v>306</v>
      </c>
    </row>
    <row r="75" spans="1:7" x14ac:dyDescent="0.2">
      <c r="A75" s="38" t="s">
        <v>222</v>
      </c>
      <c r="B75" s="19" t="s">
        <v>516</v>
      </c>
      <c r="C75" s="19">
        <v>30</v>
      </c>
      <c r="D75" s="19">
        <v>63</v>
      </c>
      <c r="E75" s="19">
        <v>0</v>
      </c>
      <c r="F75" s="19">
        <v>230</v>
      </c>
      <c r="G75" s="19">
        <v>230</v>
      </c>
    </row>
    <row r="76" spans="1:7" x14ac:dyDescent="0.2">
      <c r="A76" s="38" t="s">
        <v>222</v>
      </c>
      <c r="B76" s="19" t="s">
        <v>517</v>
      </c>
      <c r="C76" s="19">
        <v>13</v>
      </c>
      <c r="D76" s="19">
        <v>12</v>
      </c>
      <c r="E76" s="19">
        <v>0</v>
      </c>
      <c r="F76" s="19">
        <v>25</v>
      </c>
      <c r="G76" s="19">
        <v>25</v>
      </c>
    </row>
    <row r="77" spans="1:7" x14ac:dyDescent="0.2">
      <c r="A77" s="38" t="s">
        <v>222</v>
      </c>
      <c r="B77" s="19" t="s">
        <v>518</v>
      </c>
      <c r="C77" s="19">
        <v>7</v>
      </c>
      <c r="D77" s="19">
        <v>9</v>
      </c>
      <c r="E77" s="19">
        <v>0</v>
      </c>
      <c r="F77" s="19">
        <v>84</v>
      </c>
      <c r="G77" s="19">
        <v>135</v>
      </c>
    </row>
    <row r="78" spans="1:7" x14ac:dyDescent="0.2">
      <c r="A78" s="38" t="s">
        <v>222</v>
      </c>
      <c r="B78" s="19" t="s">
        <v>243</v>
      </c>
      <c r="C78" s="19">
        <v>0</v>
      </c>
      <c r="D78" s="19">
        <v>258</v>
      </c>
      <c r="E78" s="19">
        <v>67</v>
      </c>
      <c r="F78" s="19">
        <v>2665</v>
      </c>
      <c r="G78" s="19">
        <v>5627</v>
      </c>
    </row>
    <row r="79" spans="1:7" x14ac:dyDescent="0.2">
      <c r="A79" s="38" t="s">
        <v>222</v>
      </c>
      <c r="B79" s="19" t="s">
        <v>30</v>
      </c>
      <c r="C79" s="19">
        <v>124</v>
      </c>
      <c r="D79" s="19">
        <v>367</v>
      </c>
      <c r="E79" s="19">
        <v>67</v>
      </c>
      <c r="F79" s="19">
        <v>3199</v>
      </c>
      <c r="G79" s="19">
        <v>6797</v>
      </c>
    </row>
    <row r="80" spans="1:7" x14ac:dyDescent="0.2">
      <c r="A80" s="38" t="s">
        <v>223</v>
      </c>
      <c r="B80" s="19" t="s">
        <v>519</v>
      </c>
      <c r="C80" s="19">
        <v>72</v>
      </c>
      <c r="D80" s="19">
        <v>0</v>
      </c>
      <c r="E80" s="19">
        <v>64</v>
      </c>
      <c r="F80" s="19">
        <v>122</v>
      </c>
      <c r="G80" s="19">
        <v>212</v>
      </c>
    </row>
    <row r="81" spans="1:7" x14ac:dyDescent="0.2">
      <c r="A81" s="38" t="s">
        <v>223</v>
      </c>
      <c r="B81" s="19" t="s">
        <v>520</v>
      </c>
      <c r="C81" s="19">
        <v>32</v>
      </c>
      <c r="D81" s="19">
        <v>0</v>
      </c>
      <c r="E81" s="19">
        <v>0</v>
      </c>
      <c r="F81" s="19">
        <v>69</v>
      </c>
      <c r="G81" s="19">
        <v>133</v>
      </c>
    </row>
    <row r="82" spans="1:7" x14ac:dyDescent="0.2">
      <c r="A82" s="38" t="s">
        <v>223</v>
      </c>
      <c r="B82" s="19" t="s">
        <v>243</v>
      </c>
      <c r="C82" s="19">
        <v>0</v>
      </c>
      <c r="D82" s="19">
        <v>0</v>
      </c>
      <c r="E82" s="19">
        <v>41</v>
      </c>
      <c r="F82" s="19">
        <v>65</v>
      </c>
      <c r="G82" s="19">
        <v>209</v>
      </c>
    </row>
    <row r="83" spans="1:7" x14ac:dyDescent="0.2">
      <c r="A83" s="38" t="s">
        <v>223</v>
      </c>
      <c r="B83" s="19" t="s">
        <v>30</v>
      </c>
      <c r="C83" s="19">
        <v>104</v>
      </c>
      <c r="D83" s="19">
        <v>0</v>
      </c>
      <c r="E83" s="19">
        <v>105</v>
      </c>
      <c r="F83" s="19">
        <v>256</v>
      </c>
      <c r="G83" s="19">
        <v>554</v>
      </c>
    </row>
    <row r="84" spans="1:7" x14ac:dyDescent="0.2">
      <c r="A84" s="38" t="s">
        <v>224</v>
      </c>
      <c r="B84" s="19" t="s">
        <v>521</v>
      </c>
      <c r="C84" s="19">
        <v>68</v>
      </c>
      <c r="D84" s="19">
        <v>0</v>
      </c>
      <c r="E84" s="19">
        <v>34</v>
      </c>
      <c r="F84" s="19">
        <v>204</v>
      </c>
      <c r="G84" s="19">
        <v>388</v>
      </c>
    </row>
    <row r="85" spans="1:7" x14ac:dyDescent="0.2">
      <c r="A85" s="38" t="s">
        <v>224</v>
      </c>
      <c r="B85" s="19" t="s">
        <v>522</v>
      </c>
      <c r="C85" s="19">
        <v>34</v>
      </c>
      <c r="D85" s="19">
        <v>0</v>
      </c>
      <c r="E85" s="19">
        <v>0</v>
      </c>
      <c r="F85" s="19">
        <v>34</v>
      </c>
      <c r="G85" s="19">
        <v>68</v>
      </c>
    </row>
    <row r="86" spans="1:7" x14ac:dyDescent="0.2">
      <c r="A86" s="38" t="s">
        <v>224</v>
      </c>
      <c r="B86" s="19" t="s">
        <v>243</v>
      </c>
      <c r="C86" s="19">
        <v>0</v>
      </c>
      <c r="D86" s="19">
        <v>0</v>
      </c>
      <c r="E86" s="19">
        <v>0</v>
      </c>
      <c r="F86" s="19">
        <v>43</v>
      </c>
      <c r="G86" s="19">
        <v>100</v>
      </c>
    </row>
    <row r="87" spans="1:7" x14ac:dyDescent="0.2">
      <c r="A87" s="38" t="s">
        <v>224</v>
      </c>
      <c r="B87" s="19" t="s">
        <v>30</v>
      </c>
      <c r="C87" s="19">
        <v>102</v>
      </c>
      <c r="D87" s="19">
        <v>0</v>
      </c>
      <c r="E87" s="19">
        <v>34</v>
      </c>
      <c r="F87" s="19">
        <v>281</v>
      </c>
      <c r="G87" s="19">
        <v>556</v>
      </c>
    </row>
    <row r="88" spans="1:7" x14ac:dyDescent="0.2">
      <c r="A88" s="38" t="s">
        <v>225</v>
      </c>
      <c r="B88" s="19" t="s">
        <v>523</v>
      </c>
      <c r="C88" s="19">
        <v>36</v>
      </c>
      <c r="D88" s="19">
        <v>41</v>
      </c>
      <c r="E88" s="19">
        <v>20</v>
      </c>
      <c r="F88" s="19">
        <v>306</v>
      </c>
      <c r="G88" s="19">
        <v>406</v>
      </c>
    </row>
    <row r="89" spans="1:7" x14ac:dyDescent="0.2">
      <c r="A89" s="38" t="s">
        <v>225</v>
      </c>
      <c r="B89" s="19" t="s">
        <v>524</v>
      </c>
      <c r="C89" s="19">
        <v>33</v>
      </c>
      <c r="D89" s="19">
        <v>22</v>
      </c>
      <c r="E89" s="19">
        <v>21</v>
      </c>
      <c r="F89" s="19">
        <v>127</v>
      </c>
      <c r="G89" s="19">
        <v>153</v>
      </c>
    </row>
    <row r="90" spans="1:7" x14ac:dyDescent="0.2">
      <c r="A90" s="38" t="s">
        <v>225</v>
      </c>
      <c r="B90" s="19" t="s">
        <v>525</v>
      </c>
      <c r="C90" s="19">
        <v>25</v>
      </c>
      <c r="D90" s="19">
        <v>8</v>
      </c>
      <c r="E90" s="19">
        <v>20</v>
      </c>
      <c r="F90" s="19">
        <v>86</v>
      </c>
      <c r="G90" s="19">
        <v>115</v>
      </c>
    </row>
    <row r="91" spans="1:7" x14ac:dyDescent="0.2">
      <c r="A91" s="38" t="s">
        <v>225</v>
      </c>
      <c r="B91" s="19" t="s">
        <v>243</v>
      </c>
      <c r="C91" s="19">
        <v>0</v>
      </c>
      <c r="D91" s="19">
        <v>0</v>
      </c>
      <c r="E91" s="19">
        <v>0</v>
      </c>
      <c r="F91" s="19">
        <v>0</v>
      </c>
      <c r="G91" s="19">
        <v>0</v>
      </c>
    </row>
    <row r="92" spans="1:7" x14ac:dyDescent="0.2">
      <c r="A92" s="38" t="s">
        <v>225</v>
      </c>
      <c r="B92" s="19" t="s">
        <v>30</v>
      </c>
      <c r="C92" s="19">
        <v>94</v>
      </c>
      <c r="D92" s="19">
        <v>71</v>
      </c>
      <c r="E92" s="19">
        <v>61</v>
      </c>
      <c r="F92" s="19">
        <v>519</v>
      </c>
      <c r="G92" s="19">
        <v>674</v>
      </c>
    </row>
    <row r="93" spans="1:7" x14ac:dyDescent="0.2">
      <c r="A93" s="38" t="s">
        <v>226</v>
      </c>
      <c r="B93" s="19" t="s">
        <v>526</v>
      </c>
      <c r="C93" s="19">
        <v>43</v>
      </c>
      <c r="D93" s="19">
        <v>0</v>
      </c>
      <c r="E93" s="19">
        <v>0</v>
      </c>
      <c r="F93" s="19">
        <v>97</v>
      </c>
      <c r="G93" s="19">
        <v>173</v>
      </c>
    </row>
    <row r="94" spans="1:7" x14ac:dyDescent="0.2">
      <c r="A94" s="38" t="s">
        <v>226</v>
      </c>
      <c r="B94" s="19" t="s">
        <v>527</v>
      </c>
      <c r="C94" s="19">
        <v>38</v>
      </c>
      <c r="D94" s="19">
        <v>108</v>
      </c>
      <c r="E94" s="19">
        <v>108</v>
      </c>
      <c r="F94" s="19">
        <v>200</v>
      </c>
      <c r="G94" s="19">
        <v>266</v>
      </c>
    </row>
    <row r="95" spans="1:7" x14ac:dyDescent="0.2">
      <c r="A95" s="38" t="s">
        <v>226</v>
      </c>
      <c r="B95" s="19" t="s">
        <v>528</v>
      </c>
      <c r="C95" s="19">
        <v>11</v>
      </c>
      <c r="D95" s="19">
        <v>0</v>
      </c>
      <c r="E95" s="19">
        <v>0</v>
      </c>
      <c r="F95" s="19">
        <v>11</v>
      </c>
      <c r="G95" s="19">
        <v>43</v>
      </c>
    </row>
    <row r="96" spans="1:7" x14ac:dyDescent="0.2">
      <c r="A96" s="38" t="s">
        <v>226</v>
      </c>
      <c r="B96" s="19" t="s">
        <v>243</v>
      </c>
      <c r="C96" s="19">
        <v>0</v>
      </c>
      <c r="D96" s="19">
        <v>0</v>
      </c>
      <c r="E96" s="19">
        <v>0</v>
      </c>
      <c r="F96" s="19">
        <v>0</v>
      </c>
      <c r="G96" s="19">
        <v>34</v>
      </c>
    </row>
    <row r="97" spans="1:7" x14ac:dyDescent="0.2">
      <c r="A97" s="38" t="s">
        <v>226</v>
      </c>
      <c r="B97" s="19" t="s">
        <v>30</v>
      </c>
      <c r="C97" s="19">
        <v>92</v>
      </c>
      <c r="D97" s="19">
        <v>108</v>
      </c>
      <c r="E97" s="19">
        <v>108</v>
      </c>
      <c r="F97" s="19">
        <v>308</v>
      </c>
      <c r="G97" s="19">
        <v>516</v>
      </c>
    </row>
    <row r="98" spans="1:7" x14ac:dyDescent="0.2">
      <c r="A98" s="38" t="s">
        <v>227</v>
      </c>
      <c r="B98" s="19" t="s">
        <v>529</v>
      </c>
      <c r="C98" s="19">
        <v>16</v>
      </c>
      <c r="D98" s="19">
        <v>38</v>
      </c>
      <c r="E98" s="19">
        <v>0</v>
      </c>
      <c r="F98" s="19">
        <v>71</v>
      </c>
      <c r="G98" s="19">
        <v>71</v>
      </c>
    </row>
    <row r="99" spans="1:7" x14ac:dyDescent="0.2">
      <c r="A99" s="38" t="s">
        <v>227</v>
      </c>
      <c r="B99" s="19" t="s">
        <v>530</v>
      </c>
      <c r="C99" s="19">
        <v>11</v>
      </c>
      <c r="D99" s="19">
        <v>10</v>
      </c>
      <c r="E99" s="19">
        <v>26</v>
      </c>
      <c r="F99" s="19">
        <v>77</v>
      </c>
      <c r="G99" s="19">
        <v>145</v>
      </c>
    </row>
    <row r="100" spans="1:7" x14ac:dyDescent="0.2">
      <c r="A100" s="38" t="s">
        <v>227</v>
      </c>
      <c r="B100" s="19" t="s">
        <v>531</v>
      </c>
      <c r="C100" s="19">
        <v>11</v>
      </c>
      <c r="D100" s="19">
        <v>0</v>
      </c>
      <c r="E100" s="19">
        <v>0</v>
      </c>
      <c r="F100" s="19">
        <v>11</v>
      </c>
      <c r="G100" s="19">
        <v>11</v>
      </c>
    </row>
    <row r="101" spans="1:7" x14ac:dyDescent="0.2">
      <c r="A101" s="38" t="s">
        <v>227</v>
      </c>
      <c r="B101" s="19" t="s">
        <v>532</v>
      </c>
      <c r="C101" s="19">
        <v>10</v>
      </c>
      <c r="D101" s="19">
        <v>0</v>
      </c>
      <c r="E101" s="19">
        <v>0</v>
      </c>
      <c r="F101" s="19">
        <v>10</v>
      </c>
      <c r="G101" s="19">
        <v>10</v>
      </c>
    </row>
    <row r="102" spans="1:7" x14ac:dyDescent="0.2">
      <c r="A102" s="38" t="s">
        <v>227</v>
      </c>
      <c r="B102" s="19" t="s">
        <v>533</v>
      </c>
      <c r="C102" s="19">
        <v>10</v>
      </c>
      <c r="D102" s="19">
        <v>17</v>
      </c>
      <c r="E102" s="19">
        <v>18</v>
      </c>
      <c r="F102" s="19">
        <v>93</v>
      </c>
      <c r="G102" s="19">
        <v>264</v>
      </c>
    </row>
    <row r="103" spans="1:7" x14ac:dyDescent="0.2">
      <c r="A103" s="38" t="s">
        <v>227</v>
      </c>
      <c r="B103" s="19" t="s">
        <v>534</v>
      </c>
      <c r="C103" s="19">
        <v>8</v>
      </c>
      <c r="D103" s="19">
        <v>3</v>
      </c>
      <c r="E103" s="19">
        <v>5</v>
      </c>
      <c r="F103" s="19">
        <v>25</v>
      </c>
      <c r="G103" s="19">
        <v>60</v>
      </c>
    </row>
    <row r="104" spans="1:7" x14ac:dyDescent="0.2">
      <c r="A104" s="38" t="s">
        <v>227</v>
      </c>
      <c r="B104" s="19" t="s">
        <v>535</v>
      </c>
      <c r="C104" s="19">
        <v>6</v>
      </c>
      <c r="D104" s="19">
        <v>18</v>
      </c>
      <c r="E104" s="19">
        <v>38</v>
      </c>
      <c r="F104" s="19">
        <v>60</v>
      </c>
      <c r="G104" s="19">
        <v>106</v>
      </c>
    </row>
    <row r="105" spans="1:7" x14ac:dyDescent="0.2">
      <c r="A105" s="38" t="s">
        <v>227</v>
      </c>
      <c r="B105" s="19" t="s">
        <v>243</v>
      </c>
      <c r="C105" s="19">
        <v>17</v>
      </c>
      <c r="D105" s="19">
        <v>26</v>
      </c>
      <c r="E105" s="19">
        <v>73</v>
      </c>
      <c r="F105" s="19">
        <v>237</v>
      </c>
      <c r="G105" s="19">
        <v>650</v>
      </c>
    </row>
    <row r="106" spans="1:7" x14ac:dyDescent="0.2">
      <c r="A106" s="38" t="s">
        <v>227</v>
      </c>
      <c r="B106" s="19" t="s">
        <v>30</v>
      </c>
      <c r="C106" s="19">
        <v>89</v>
      </c>
      <c r="D106" s="19">
        <v>112</v>
      </c>
      <c r="E106" s="19">
        <v>160</v>
      </c>
      <c r="F106" s="19">
        <v>584</v>
      </c>
      <c r="G106" s="19">
        <v>1317</v>
      </c>
    </row>
    <row r="107" spans="1:7" x14ac:dyDescent="0.2">
      <c r="A107" s="38" t="s">
        <v>228</v>
      </c>
      <c r="B107" s="19" t="s">
        <v>536</v>
      </c>
      <c r="C107" s="19">
        <v>61</v>
      </c>
      <c r="D107" s="19">
        <v>0</v>
      </c>
      <c r="E107" s="19">
        <v>51</v>
      </c>
      <c r="F107" s="19">
        <v>233</v>
      </c>
      <c r="G107" s="19">
        <v>433</v>
      </c>
    </row>
    <row r="108" spans="1:7" x14ac:dyDescent="0.2">
      <c r="A108" s="38" t="s">
        <v>228</v>
      </c>
      <c r="B108" s="19" t="s">
        <v>537</v>
      </c>
      <c r="C108" s="19">
        <v>16</v>
      </c>
      <c r="D108" s="19">
        <v>0</v>
      </c>
      <c r="E108" s="19">
        <v>0</v>
      </c>
      <c r="F108" s="19">
        <v>62</v>
      </c>
      <c r="G108" s="19">
        <v>146</v>
      </c>
    </row>
    <row r="109" spans="1:7" x14ac:dyDescent="0.2">
      <c r="A109" s="38" t="s">
        <v>228</v>
      </c>
      <c r="B109" s="19" t="s">
        <v>538</v>
      </c>
      <c r="C109" s="19">
        <v>11</v>
      </c>
      <c r="D109" s="19">
        <v>0</v>
      </c>
      <c r="E109" s="19">
        <v>0</v>
      </c>
      <c r="F109" s="19">
        <v>32</v>
      </c>
      <c r="G109" s="19">
        <v>54</v>
      </c>
    </row>
    <row r="110" spans="1:7" x14ac:dyDescent="0.2">
      <c r="A110" s="38" t="s">
        <v>228</v>
      </c>
      <c r="B110" s="19" t="s">
        <v>30</v>
      </c>
      <c r="C110" s="19">
        <v>88</v>
      </c>
      <c r="D110" s="19">
        <v>0</v>
      </c>
      <c r="E110" s="19">
        <v>51</v>
      </c>
      <c r="F110" s="19">
        <v>327</v>
      </c>
      <c r="G110" s="19">
        <v>633</v>
      </c>
    </row>
    <row r="111" spans="1:7" x14ac:dyDescent="0.2">
      <c r="A111" s="38" t="s">
        <v>229</v>
      </c>
      <c r="B111" s="19" t="s">
        <v>539</v>
      </c>
      <c r="C111" s="19">
        <v>29</v>
      </c>
      <c r="D111" s="19">
        <v>0</v>
      </c>
      <c r="E111" s="19">
        <v>0</v>
      </c>
      <c r="F111" s="19">
        <v>30</v>
      </c>
      <c r="G111" s="19">
        <v>30</v>
      </c>
    </row>
    <row r="112" spans="1:7" x14ac:dyDescent="0.2">
      <c r="A112" s="38" t="s">
        <v>229</v>
      </c>
      <c r="B112" s="19" t="s">
        <v>540</v>
      </c>
      <c r="C112" s="19">
        <v>24</v>
      </c>
      <c r="D112" s="19">
        <v>0</v>
      </c>
      <c r="E112" s="19">
        <v>0</v>
      </c>
      <c r="F112" s="19">
        <v>25</v>
      </c>
      <c r="G112" s="19">
        <v>25</v>
      </c>
    </row>
    <row r="113" spans="1:7" x14ac:dyDescent="0.2">
      <c r="A113" s="38" t="s">
        <v>229</v>
      </c>
      <c r="B113" s="19" t="s">
        <v>541</v>
      </c>
      <c r="C113" s="19">
        <v>18</v>
      </c>
      <c r="D113" s="19">
        <v>0</v>
      </c>
      <c r="E113" s="19">
        <v>0</v>
      </c>
      <c r="F113" s="19">
        <v>19</v>
      </c>
      <c r="G113" s="19">
        <v>19</v>
      </c>
    </row>
    <row r="114" spans="1:7" x14ac:dyDescent="0.2">
      <c r="A114" s="38" t="s">
        <v>229</v>
      </c>
      <c r="B114" s="19" t="s">
        <v>542</v>
      </c>
      <c r="C114" s="19">
        <v>12</v>
      </c>
      <c r="D114" s="19">
        <v>0</v>
      </c>
      <c r="E114" s="19">
        <v>0</v>
      </c>
      <c r="F114" s="19">
        <v>13</v>
      </c>
      <c r="G114" s="19">
        <v>13</v>
      </c>
    </row>
    <row r="115" spans="1:7" x14ac:dyDescent="0.2">
      <c r="A115" s="38" t="s">
        <v>229</v>
      </c>
      <c r="B115" s="19" t="s">
        <v>243</v>
      </c>
      <c r="C115" s="19">
        <v>0</v>
      </c>
      <c r="D115" s="19">
        <v>0</v>
      </c>
      <c r="E115" s="19">
        <v>0</v>
      </c>
      <c r="F115" s="19">
        <v>1</v>
      </c>
      <c r="G115" s="19">
        <v>1</v>
      </c>
    </row>
    <row r="116" spans="1:7" x14ac:dyDescent="0.2">
      <c r="A116" s="38" t="s">
        <v>229</v>
      </c>
      <c r="B116" s="19" t="s">
        <v>30</v>
      </c>
      <c r="C116" s="19">
        <v>83</v>
      </c>
      <c r="D116" s="19">
        <v>0</v>
      </c>
      <c r="E116" s="19">
        <v>0</v>
      </c>
      <c r="F116" s="19">
        <v>88</v>
      </c>
      <c r="G116" s="19">
        <v>88</v>
      </c>
    </row>
    <row r="117" spans="1:7" x14ac:dyDescent="0.2">
      <c r="A117" s="38" t="s">
        <v>230</v>
      </c>
      <c r="B117" s="19" t="s">
        <v>543</v>
      </c>
      <c r="C117" s="19">
        <v>26</v>
      </c>
      <c r="D117" s="19">
        <v>0</v>
      </c>
      <c r="E117" s="19">
        <v>0</v>
      </c>
      <c r="F117" s="19">
        <v>54</v>
      </c>
      <c r="G117" s="19">
        <v>84</v>
      </c>
    </row>
    <row r="118" spans="1:7" x14ac:dyDescent="0.2">
      <c r="A118" s="38" t="s">
        <v>230</v>
      </c>
      <c r="B118" s="19" t="s">
        <v>544</v>
      </c>
      <c r="C118" s="19">
        <v>15</v>
      </c>
      <c r="D118" s="19">
        <v>0</v>
      </c>
      <c r="E118" s="19">
        <v>0</v>
      </c>
      <c r="F118" s="19">
        <v>30</v>
      </c>
      <c r="G118" s="19">
        <v>54</v>
      </c>
    </row>
    <row r="119" spans="1:7" x14ac:dyDescent="0.2">
      <c r="A119" s="38" t="s">
        <v>230</v>
      </c>
      <c r="B119" s="19" t="s">
        <v>545</v>
      </c>
      <c r="C119" s="19">
        <v>14</v>
      </c>
      <c r="D119" s="19">
        <v>0</v>
      </c>
      <c r="E119" s="19">
        <v>0</v>
      </c>
      <c r="F119" s="19">
        <v>24</v>
      </c>
      <c r="G119" s="19">
        <v>37</v>
      </c>
    </row>
    <row r="120" spans="1:7" x14ac:dyDescent="0.2">
      <c r="A120" s="38" t="s">
        <v>230</v>
      </c>
      <c r="B120" s="19" t="s">
        <v>546</v>
      </c>
      <c r="C120" s="19">
        <v>8</v>
      </c>
      <c r="D120" s="19">
        <v>0</v>
      </c>
      <c r="E120" s="19">
        <v>0</v>
      </c>
      <c r="F120" s="19">
        <v>19</v>
      </c>
      <c r="G120" s="19">
        <v>25</v>
      </c>
    </row>
    <row r="121" spans="1:7" x14ac:dyDescent="0.2">
      <c r="A121" s="38" t="s">
        <v>230</v>
      </c>
      <c r="B121" s="19" t="s">
        <v>547</v>
      </c>
      <c r="C121" s="19">
        <v>6</v>
      </c>
      <c r="D121" s="19">
        <v>0</v>
      </c>
      <c r="E121" s="19">
        <v>0</v>
      </c>
      <c r="F121" s="19">
        <v>9</v>
      </c>
      <c r="G121" s="19">
        <v>12</v>
      </c>
    </row>
    <row r="122" spans="1:7" x14ac:dyDescent="0.2">
      <c r="A122" s="38" t="s">
        <v>230</v>
      </c>
      <c r="B122" s="19" t="s">
        <v>243</v>
      </c>
      <c r="C122" s="19">
        <v>3</v>
      </c>
      <c r="D122" s="19">
        <v>0</v>
      </c>
      <c r="E122" s="19">
        <v>0</v>
      </c>
      <c r="F122" s="19">
        <v>34</v>
      </c>
      <c r="G122" s="19">
        <v>42</v>
      </c>
    </row>
    <row r="123" spans="1:7" x14ac:dyDescent="0.2">
      <c r="A123" s="38" t="s">
        <v>230</v>
      </c>
      <c r="B123" s="19" t="s">
        <v>30</v>
      </c>
      <c r="C123" s="19">
        <v>72</v>
      </c>
      <c r="D123" s="19">
        <v>0</v>
      </c>
      <c r="E123" s="19">
        <v>0</v>
      </c>
      <c r="F123" s="19">
        <v>170</v>
      </c>
      <c r="G123" s="19">
        <v>254</v>
      </c>
    </row>
    <row r="124" spans="1:7" x14ac:dyDescent="0.2">
      <c r="A124" s="38" t="s">
        <v>231</v>
      </c>
      <c r="B124" s="19" t="s">
        <v>405</v>
      </c>
      <c r="C124" s="19">
        <v>28</v>
      </c>
      <c r="D124" s="19">
        <v>2</v>
      </c>
      <c r="E124" s="19">
        <v>0</v>
      </c>
      <c r="F124" s="19">
        <v>219</v>
      </c>
      <c r="G124" s="19">
        <v>270</v>
      </c>
    </row>
    <row r="125" spans="1:7" x14ac:dyDescent="0.2">
      <c r="A125" s="38" t="s">
        <v>231</v>
      </c>
      <c r="B125" s="19" t="s">
        <v>548</v>
      </c>
      <c r="C125" s="19">
        <v>20</v>
      </c>
      <c r="D125" s="19">
        <v>15</v>
      </c>
      <c r="E125" s="19">
        <v>0</v>
      </c>
      <c r="F125" s="19">
        <v>73</v>
      </c>
      <c r="G125" s="19">
        <v>73</v>
      </c>
    </row>
    <row r="126" spans="1:7" x14ac:dyDescent="0.2">
      <c r="A126" s="38" t="s">
        <v>231</v>
      </c>
      <c r="B126" s="19" t="s">
        <v>549</v>
      </c>
      <c r="C126" s="19">
        <v>17</v>
      </c>
      <c r="D126" s="19">
        <v>0</v>
      </c>
      <c r="E126" s="19">
        <v>0</v>
      </c>
      <c r="F126" s="19">
        <v>18</v>
      </c>
      <c r="G126" s="19">
        <v>39</v>
      </c>
    </row>
    <row r="127" spans="1:7" x14ac:dyDescent="0.2">
      <c r="A127" s="38" t="s">
        <v>231</v>
      </c>
      <c r="B127" s="19" t="s">
        <v>550</v>
      </c>
      <c r="C127" s="19">
        <v>5</v>
      </c>
      <c r="D127" s="19">
        <v>56</v>
      </c>
      <c r="E127" s="19">
        <v>0</v>
      </c>
      <c r="F127" s="19">
        <v>122</v>
      </c>
      <c r="G127" s="19">
        <v>172</v>
      </c>
    </row>
    <row r="128" spans="1:7" x14ac:dyDescent="0.2">
      <c r="A128" s="38" t="s">
        <v>231</v>
      </c>
      <c r="B128" s="19" t="s">
        <v>243</v>
      </c>
      <c r="C128" s="19">
        <v>0</v>
      </c>
      <c r="D128" s="19">
        <v>10</v>
      </c>
      <c r="E128" s="19">
        <v>0</v>
      </c>
      <c r="F128" s="19">
        <v>83</v>
      </c>
      <c r="G128" s="19">
        <v>83</v>
      </c>
    </row>
    <row r="129" spans="1:7" x14ac:dyDescent="0.2">
      <c r="A129" s="38" t="s">
        <v>231</v>
      </c>
      <c r="B129" s="19" t="s">
        <v>30</v>
      </c>
      <c r="C129" s="19">
        <v>70</v>
      </c>
      <c r="D129" s="19">
        <v>83</v>
      </c>
      <c r="E129" s="19">
        <v>0</v>
      </c>
      <c r="F129" s="19">
        <v>515</v>
      </c>
      <c r="G129" s="19">
        <v>637</v>
      </c>
    </row>
    <row r="130" spans="1:7" x14ac:dyDescent="0.2">
      <c r="A130" s="38" t="s">
        <v>232</v>
      </c>
      <c r="B130" s="19" t="s">
        <v>551</v>
      </c>
      <c r="C130" s="19">
        <v>70</v>
      </c>
      <c r="D130" s="19">
        <v>40</v>
      </c>
      <c r="E130" s="19">
        <v>30</v>
      </c>
      <c r="F130" s="19">
        <v>170</v>
      </c>
      <c r="G130" s="19">
        <v>278</v>
      </c>
    </row>
    <row r="131" spans="1:7" x14ac:dyDescent="0.2">
      <c r="A131" s="38" t="s">
        <v>232</v>
      </c>
      <c r="B131" s="19" t="s">
        <v>30</v>
      </c>
      <c r="C131" s="19">
        <v>70</v>
      </c>
      <c r="D131" s="19">
        <v>40</v>
      </c>
      <c r="E131" s="19">
        <v>30</v>
      </c>
      <c r="F131" s="19">
        <v>170</v>
      </c>
      <c r="G131" s="19">
        <v>278</v>
      </c>
    </row>
    <row r="132" spans="1:7" x14ac:dyDescent="0.2">
      <c r="A132" s="38" t="s">
        <v>344</v>
      </c>
      <c r="B132" s="19" t="s">
        <v>30</v>
      </c>
      <c r="C132" s="19">
        <v>251</v>
      </c>
      <c r="D132" s="19">
        <v>650</v>
      </c>
      <c r="E132" s="19">
        <v>242</v>
      </c>
      <c r="F132" s="19">
        <v>2193</v>
      </c>
      <c r="G132" s="19">
        <v>4658</v>
      </c>
    </row>
    <row r="133" spans="1:7" x14ac:dyDescent="0.2">
      <c r="A133" s="39" t="s">
        <v>30</v>
      </c>
      <c r="B133" s="21" t="s">
        <v>30</v>
      </c>
      <c r="C133" s="21">
        <v>4387</v>
      </c>
      <c r="D133" s="21">
        <v>4765</v>
      </c>
      <c r="E133" s="21">
        <v>4114</v>
      </c>
      <c r="F133" s="21">
        <v>30353</v>
      </c>
      <c r="G133" s="21">
        <v>59359</v>
      </c>
    </row>
    <row r="134" spans="1:7" x14ac:dyDescent="0.2">
      <c r="A134" s="38" t="s">
        <v>162</v>
      </c>
      <c r="B134" s="38"/>
      <c r="C134" s="38"/>
      <c r="D134" s="38"/>
      <c r="E134" s="38"/>
      <c r="F134" s="38"/>
      <c r="G134" s="38"/>
    </row>
    <row r="135" spans="1:7" x14ac:dyDescent="0.2">
      <c r="A135" s="38" t="s">
        <v>59</v>
      </c>
      <c r="B135" s="38"/>
      <c r="C135" s="38"/>
      <c r="D135" s="38"/>
      <c r="E135" s="38"/>
      <c r="F135" s="38"/>
      <c r="G135" s="38"/>
    </row>
  </sheetData>
  <sheetProtection sheet="1"/>
  <mergeCells count="25">
    <mergeCell ref="A130:A131"/>
    <mergeCell ref="A132"/>
    <mergeCell ref="A133"/>
    <mergeCell ref="A134:G134"/>
    <mergeCell ref="A135:G135"/>
    <mergeCell ref="A98:A106"/>
    <mergeCell ref="A107:A110"/>
    <mergeCell ref="A111:A116"/>
    <mergeCell ref="A117:A123"/>
    <mergeCell ref="A124:A129"/>
    <mergeCell ref="A73:A79"/>
    <mergeCell ref="A80:A83"/>
    <mergeCell ref="A84:A87"/>
    <mergeCell ref="A88:A92"/>
    <mergeCell ref="A93:A97"/>
    <mergeCell ref="A42:A46"/>
    <mergeCell ref="A47:A55"/>
    <mergeCell ref="A56:A60"/>
    <mergeCell ref="A61:A65"/>
    <mergeCell ref="A66:A72"/>
    <mergeCell ref="B1:E1"/>
    <mergeCell ref="A11:A17"/>
    <mergeCell ref="A18:A28"/>
    <mergeCell ref="A29:A35"/>
    <mergeCell ref="A36:A41"/>
  </mergeCells>
  <hyperlinks>
    <hyperlink ref="A7" r:id="rId1" xr:uid="{00000000-0004-0000-11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40"/>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553</v>
      </c>
    </row>
    <row r="6" spans="1:16" ht="16" customHeight="1" x14ac:dyDescent="0.25">
      <c r="A6" s="12" t="s">
        <v>25</v>
      </c>
    </row>
    <row r="7" spans="1:16" ht="15" customHeight="1" x14ac:dyDescent="0.2">
      <c r="A7" s="6" t="s">
        <v>23</v>
      </c>
    </row>
    <row r="9" spans="1:16" x14ac:dyDescent="0.2">
      <c r="A9" s="18"/>
      <c r="B9" s="18"/>
      <c r="C9" s="18"/>
      <c r="D9" s="18"/>
      <c r="E9" s="18"/>
      <c r="F9" s="18"/>
      <c r="G9" s="18"/>
      <c r="H9" s="18"/>
      <c r="I9" s="18"/>
      <c r="J9" s="18"/>
      <c r="K9" s="18"/>
      <c r="L9" s="18"/>
    </row>
    <row r="10" spans="1:16" ht="31.5" x14ac:dyDescent="0.25">
      <c r="A10" s="19" t="s">
        <v>27</v>
      </c>
      <c r="B10" s="20" t="s">
        <v>80</v>
      </c>
      <c r="C10" s="20" t="s">
        <v>81</v>
      </c>
      <c r="D10" s="20" t="s">
        <v>82</v>
      </c>
      <c r="E10" s="20" t="s">
        <v>83</v>
      </c>
      <c r="F10" s="20" t="s">
        <v>85</v>
      </c>
      <c r="G10" s="20" t="s">
        <v>88</v>
      </c>
      <c r="H10" s="20" t="s">
        <v>89</v>
      </c>
      <c r="I10" s="20" t="s">
        <v>90</v>
      </c>
      <c r="J10" s="20" t="s">
        <v>91</v>
      </c>
      <c r="K10" s="20" t="s">
        <v>554</v>
      </c>
      <c r="L10" s="20" t="s">
        <v>30</v>
      </c>
    </row>
    <row r="11" spans="1:16" x14ac:dyDescent="0.2">
      <c r="A11" s="19" t="s">
        <v>31</v>
      </c>
      <c r="B11" s="19">
        <v>1879</v>
      </c>
      <c r="C11" s="19">
        <v>224</v>
      </c>
      <c r="D11" s="19">
        <v>15</v>
      </c>
      <c r="E11" s="19">
        <v>29</v>
      </c>
      <c r="F11" s="19">
        <v>0</v>
      </c>
      <c r="G11" s="19">
        <v>59</v>
      </c>
      <c r="H11" s="19">
        <v>276</v>
      </c>
      <c r="I11" s="19">
        <v>40</v>
      </c>
      <c r="J11" s="19">
        <v>12</v>
      </c>
      <c r="K11" s="19">
        <v>571</v>
      </c>
      <c r="L11" s="19">
        <v>3105</v>
      </c>
    </row>
    <row r="12" spans="1:16" x14ac:dyDescent="0.2">
      <c r="A12" s="19" t="s">
        <v>32</v>
      </c>
      <c r="B12" s="19">
        <v>1798</v>
      </c>
      <c r="C12" s="19">
        <v>277</v>
      </c>
      <c r="D12" s="19">
        <v>13</v>
      </c>
      <c r="E12" s="19">
        <v>25</v>
      </c>
      <c r="F12" s="19">
        <v>0</v>
      </c>
      <c r="G12" s="19">
        <v>71</v>
      </c>
      <c r="H12" s="19">
        <v>248</v>
      </c>
      <c r="I12" s="19">
        <v>32</v>
      </c>
      <c r="J12" s="19">
        <v>9</v>
      </c>
      <c r="K12" s="19">
        <v>544</v>
      </c>
      <c r="L12" s="19">
        <v>3017</v>
      </c>
    </row>
    <row r="13" spans="1:16" x14ac:dyDescent="0.2">
      <c r="A13" s="19" t="s">
        <v>33</v>
      </c>
      <c r="B13" s="19">
        <v>1397</v>
      </c>
      <c r="C13" s="19">
        <v>183</v>
      </c>
      <c r="D13" s="19">
        <v>21</v>
      </c>
      <c r="E13" s="19">
        <v>19</v>
      </c>
      <c r="F13" s="19">
        <v>0</v>
      </c>
      <c r="G13" s="19">
        <v>68</v>
      </c>
      <c r="H13" s="19">
        <v>199</v>
      </c>
      <c r="I13" s="19">
        <v>28</v>
      </c>
      <c r="J13" s="19">
        <v>12</v>
      </c>
      <c r="K13" s="19">
        <v>546</v>
      </c>
      <c r="L13" s="19">
        <v>2473</v>
      </c>
    </row>
    <row r="14" spans="1:16" x14ac:dyDescent="0.2">
      <c r="A14" s="19" t="s">
        <v>34</v>
      </c>
      <c r="B14" s="19">
        <v>1546</v>
      </c>
      <c r="C14" s="19">
        <v>250</v>
      </c>
      <c r="D14" s="19">
        <v>27</v>
      </c>
      <c r="E14" s="19">
        <v>26</v>
      </c>
      <c r="F14" s="19">
        <v>0</v>
      </c>
      <c r="G14" s="19">
        <v>79</v>
      </c>
      <c r="H14" s="19">
        <v>294</v>
      </c>
      <c r="I14" s="19">
        <v>41</v>
      </c>
      <c r="J14" s="19">
        <v>20</v>
      </c>
      <c r="K14" s="19">
        <v>730</v>
      </c>
      <c r="L14" s="19">
        <v>3013</v>
      </c>
    </row>
    <row r="15" spans="1:16" x14ac:dyDescent="0.2">
      <c r="A15" s="19" t="s">
        <v>35</v>
      </c>
      <c r="B15" s="19">
        <v>1306</v>
      </c>
      <c r="C15" s="19">
        <v>193</v>
      </c>
      <c r="D15" s="19">
        <v>21</v>
      </c>
      <c r="E15" s="19">
        <v>29</v>
      </c>
      <c r="F15" s="19">
        <v>0</v>
      </c>
      <c r="G15" s="19">
        <v>79</v>
      </c>
      <c r="H15" s="19">
        <v>314</v>
      </c>
      <c r="I15" s="19">
        <v>22</v>
      </c>
      <c r="J15" s="19">
        <v>28</v>
      </c>
      <c r="K15" s="19">
        <v>822</v>
      </c>
      <c r="L15" s="19">
        <v>2814</v>
      </c>
    </row>
    <row r="16" spans="1:16" x14ac:dyDescent="0.2">
      <c r="A16" s="19" t="s">
        <v>36</v>
      </c>
      <c r="B16" s="19">
        <v>1484</v>
      </c>
      <c r="C16" s="19">
        <v>193</v>
      </c>
      <c r="D16" s="19">
        <v>18</v>
      </c>
      <c r="E16" s="19">
        <v>13</v>
      </c>
      <c r="F16" s="19">
        <v>0</v>
      </c>
      <c r="G16" s="19">
        <v>41</v>
      </c>
      <c r="H16" s="19">
        <v>203</v>
      </c>
      <c r="I16" s="19">
        <v>20</v>
      </c>
      <c r="J16" s="19">
        <v>14</v>
      </c>
      <c r="K16" s="19">
        <v>452</v>
      </c>
      <c r="L16" s="19">
        <v>2438</v>
      </c>
    </row>
    <row r="17" spans="1:12" x14ac:dyDescent="0.2">
      <c r="A17" s="19" t="s">
        <v>37</v>
      </c>
      <c r="B17" s="19">
        <v>1589</v>
      </c>
      <c r="C17" s="19">
        <v>184</v>
      </c>
      <c r="D17" s="19">
        <v>35</v>
      </c>
      <c r="E17" s="19">
        <v>22</v>
      </c>
      <c r="F17" s="19">
        <v>1</v>
      </c>
      <c r="G17" s="19">
        <v>76</v>
      </c>
      <c r="H17" s="19">
        <v>243</v>
      </c>
      <c r="I17" s="19">
        <v>31</v>
      </c>
      <c r="J17" s="19">
        <v>7</v>
      </c>
      <c r="K17" s="19">
        <v>510</v>
      </c>
      <c r="L17" s="19">
        <v>2698</v>
      </c>
    </row>
    <row r="18" spans="1:12" x14ac:dyDescent="0.2">
      <c r="A18" s="19" t="s">
        <v>38</v>
      </c>
      <c r="B18" s="19">
        <v>1131</v>
      </c>
      <c r="C18" s="19">
        <v>142</v>
      </c>
      <c r="D18" s="19">
        <v>26</v>
      </c>
      <c r="E18" s="19">
        <v>25</v>
      </c>
      <c r="F18" s="19">
        <v>0</v>
      </c>
      <c r="G18" s="19">
        <v>70</v>
      </c>
      <c r="H18" s="19">
        <v>237</v>
      </c>
      <c r="I18" s="19">
        <v>29</v>
      </c>
      <c r="J18" s="19">
        <v>22</v>
      </c>
      <c r="K18" s="19">
        <v>583</v>
      </c>
      <c r="L18" s="19">
        <v>2265</v>
      </c>
    </row>
    <row r="19" spans="1:12" x14ac:dyDescent="0.2">
      <c r="A19" s="19" t="s">
        <v>39</v>
      </c>
      <c r="B19" s="19">
        <v>1382</v>
      </c>
      <c r="C19" s="19">
        <v>172</v>
      </c>
      <c r="D19" s="19">
        <v>20</v>
      </c>
      <c r="E19" s="19">
        <v>21</v>
      </c>
      <c r="F19" s="19">
        <v>0</v>
      </c>
      <c r="G19" s="19">
        <v>84</v>
      </c>
      <c r="H19" s="19">
        <v>304</v>
      </c>
      <c r="I19" s="19">
        <v>31</v>
      </c>
      <c r="J19" s="19">
        <v>20</v>
      </c>
      <c r="K19" s="19">
        <v>583</v>
      </c>
      <c r="L19" s="19">
        <v>2617</v>
      </c>
    </row>
    <row r="20" spans="1:12" x14ac:dyDescent="0.2">
      <c r="A20" s="19" t="s">
        <v>40</v>
      </c>
      <c r="B20" s="19">
        <v>1483</v>
      </c>
      <c r="C20" s="19">
        <v>196</v>
      </c>
      <c r="D20" s="19">
        <v>23</v>
      </c>
      <c r="E20" s="19">
        <v>18</v>
      </c>
      <c r="F20" s="19">
        <v>0</v>
      </c>
      <c r="G20" s="19">
        <v>75</v>
      </c>
      <c r="H20" s="19">
        <v>312</v>
      </c>
      <c r="I20" s="19">
        <v>19</v>
      </c>
      <c r="J20" s="19">
        <v>25</v>
      </c>
      <c r="K20" s="19">
        <v>655</v>
      </c>
      <c r="L20" s="19">
        <v>2806</v>
      </c>
    </row>
    <row r="21" spans="1:12" x14ac:dyDescent="0.2">
      <c r="A21" s="19" t="s">
        <v>41</v>
      </c>
      <c r="B21" s="19">
        <v>1363</v>
      </c>
      <c r="C21" s="19">
        <v>206</v>
      </c>
      <c r="D21" s="19">
        <v>22</v>
      </c>
      <c r="E21" s="19">
        <v>21</v>
      </c>
      <c r="F21" s="19">
        <v>0</v>
      </c>
      <c r="G21" s="19">
        <v>56</v>
      </c>
      <c r="H21" s="19">
        <v>207</v>
      </c>
      <c r="I21" s="19">
        <v>28</v>
      </c>
      <c r="J21" s="19">
        <v>21</v>
      </c>
      <c r="K21" s="19">
        <v>419</v>
      </c>
      <c r="L21" s="19">
        <v>2343</v>
      </c>
    </row>
    <row r="22" spans="1:12" x14ac:dyDescent="0.2">
      <c r="A22" s="19" t="s">
        <v>42</v>
      </c>
      <c r="B22" s="19">
        <v>1689</v>
      </c>
      <c r="C22" s="19">
        <v>174</v>
      </c>
      <c r="D22" s="19">
        <v>33</v>
      </c>
      <c r="E22" s="19">
        <v>35</v>
      </c>
      <c r="F22" s="19">
        <v>0</v>
      </c>
      <c r="G22" s="19">
        <v>108</v>
      </c>
      <c r="H22" s="19">
        <v>294</v>
      </c>
      <c r="I22" s="19">
        <v>29</v>
      </c>
      <c r="J22" s="19">
        <v>17</v>
      </c>
      <c r="K22" s="19">
        <v>644</v>
      </c>
      <c r="L22" s="19">
        <v>3023</v>
      </c>
    </row>
    <row r="23" spans="1:12" x14ac:dyDescent="0.2">
      <c r="A23" s="19" t="s">
        <v>43</v>
      </c>
      <c r="B23" s="19">
        <v>1350</v>
      </c>
      <c r="C23" s="19">
        <v>162</v>
      </c>
      <c r="D23" s="19">
        <v>33</v>
      </c>
      <c r="E23" s="19">
        <v>26</v>
      </c>
      <c r="F23" s="19">
        <v>0</v>
      </c>
      <c r="G23" s="19">
        <v>70</v>
      </c>
      <c r="H23" s="19">
        <v>191</v>
      </c>
      <c r="I23" s="19">
        <v>24</v>
      </c>
      <c r="J23" s="19">
        <v>5</v>
      </c>
      <c r="K23" s="19">
        <v>626</v>
      </c>
      <c r="L23" s="19">
        <v>2487</v>
      </c>
    </row>
    <row r="24" spans="1:12" x14ac:dyDescent="0.2">
      <c r="A24" s="19" t="s">
        <v>44</v>
      </c>
      <c r="B24" s="19">
        <v>1503</v>
      </c>
      <c r="C24" s="19">
        <v>212</v>
      </c>
      <c r="D24" s="19">
        <v>32</v>
      </c>
      <c r="E24" s="19">
        <v>27</v>
      </c>
      <c r="F24" s="19">
        <v>0</v>
      </c>
      <c r="G24" s="19">
        <v>66</v>
      </c>
      <c r="H24" s="19">
        <v>178</v>
      </c>
      <c r="I24" s="19">
        <v>31</v>
      </c>
      <c r="J24" s="19">
        <v>9</v>
      </c>
      <c r="K24" s="19">
        <v>586</v>
      </c>
      <c r="L24" s="19">
        <v>2644</v>
      </c>
    </row>
    <row r="25" spans="1:12" x14ac:dyDescent="0.2">
      <c r="A25" s="19" t="s">
        <v>45</v>
      </c>
      <c r="B25" s="19">
        <v>1275</v>
      </c>
      <c r="C25" s="19">
        <v>204</v>
      </c>
      <c r="D25" s="19">
        <v>40</v>
      </c>
      <c r="E25" s="19">
        <v>33</v>
      </c>
      <c r="F25" s="19">
        <v>1</v>
      </c>
      <c r="G25" s="19">
        <v>61</v>
      </c>
      <c r="H25" s="19">
        <v>140</v>
      </c>
      <c r="I25" s="19">
        <v>21</v>
      </c>
      <c r="J25" s="19">
        <v>14</v>
      </c>
      <c r="K25" s="19">
        <v>500</v>
      </c>
      <c r="L25" s="19">
        <v>2289</v>
      </c>
    </row>
    <row r="26" spans="1:12" x14ac:dyDescent="0.2">
      <c r="A26" s="19" t="s">
        <v>46</v>
      </c>
      <c r="B26" s="19">
        <v>1158</v>
      </c>
      <c r="C26" s="19">
        <v>154</v>
      </c>
      <c r="D26" s="19">
        <v>59</v>
      </c>
      <c r="E26" s="19">
        <v>35</v>
      </c>
      <c r="F26" s="19">
        <v>0</v>
      </c>
      <c r="G26" s="19">
        <v>69</v>
      </c>
      <c r="H26" s="19">
        <v>256</v>
      </c>
      <c r="I26" s="19">
        <v>38</v>
      </c>
      <c r="J26" s="19">
        <v>5</v>
      </c>
      <c r="K26" s="19">
        <v>695</v>
      </c>
      <c r="L26" s="19">
        <v>2469</v>
      </c>
    </row>
    <row r="27" spans="1:12" x14ac:dyDescent="0.2">
      <c r="A27" s="19" t="s">
        <v>47</v>
      </c>
      <c r="B27" s="19">
        <v>1256</v>
      </c>
      <c r="C27" s="19">
        <v>192</v>
      </c>
      <c r="D27" s="19">
        <v>68</v>
      </c>
      <c r="E27" s="19">
        <v>36</v>
      </c>
      <c r="F27" s="19">
        <v>0</v>
      </c>
      <c r="G27" s="19">
        <v>69</v>
      </c>
      <c r="H27" s="19">
        <v>217</v>
      </c>
      <c r="I27" s="19">
        <v>19</v>
      </c>
      <c r="J27" s="19">
        <v>13</v>
      </c>
      <c r="K27" s="19">
        <v>530</v>
      </c>
      <c r="L27" s="19">
        <v>2400</v>
      </c>
    </row>
    <row r="28" spans="1:12" x14ac:dyDescent="0.2">
      <c r="A28" s="19" t="s">
        <v>48</v>
      </c>
      <c r="B28" s="19">
        <v>1224</v>
      </c>
      <c r="C28" s="19">
        <v>184</v>
      </c>
      <c r="D28" s="19">
        <v>34</v>
      </c>
      <c r="E28" s="19">
        <v>16</v>
      </c>
      <c r="F28" s="19">
        <v>0</v>
      </c>
      <c r="G28" s="19">
        <v>87</v>
      </c>
      <c r="H28" s="19">
        <v>256</v>
      </c>
      <c r="I28" s="19">
        <v>27</v>
      </c>
      <c r="J28" s="19">
        <v>3</v>
      </c>
      <c r="K28" s="19">
        <v>472</v>
      </c>
      <c r="L28" s="19">
        <v>2303</v>
      </c>
    </row>
    <row r="29" spans="1:12" x14ac:dyDescent="0.2">
      <c r="A29" s="19" t="s">
        <v>49</v>
      </c>
      <c r="B29" s="19">
        <v>1196</v>
      </c>
      <c r="C29" s="19">
        <v>207</v>
      </c>
      <c r="D29" s="19">
        <v>41</v>
      </c>
      <c r="E29" s="19">
        <v>16</v>
      </c>
      <c r="F29" s="19">
        <v>0</v>
      </c>
      <c r="G29" s="19">
        <v>60</v>
      </c>
      <c r="H29" s="19">
        <v>224</v>
      </c>
      <c r="I29" s="19">
        <v>23</v>
      </c>
      <c r="J29" s="19">
        <v>2</v>
      </c>
      <c r="K29" s="19">
        <v>437</v>
      </c>
      <c r="L29" s="19">
        <v>2206</v>
      </c>
    </row>
    <row r="30" spans="1:12" x14ac:dyDescent="0.2">
      <c r="A30" s="19" t="s">
        <v>50</v>
      </c>
      <c r="B30" s="19">
        <v>1264</v>
      </c>
      <c r="C30" s="19">
        <v>304</v>
      </c>
      <c r="D30" s="19">
        <v>56</v>
      </c>
      <c r="E30" s="19">
        <v>4</v>
      </c>
      <c r="F30" s="19">
        <v>0</v>
      </c>
      <c r="G30" s="19">
        <v>78</v>
      </c>
      <c r="H30" s="19">
        <v>230</v>
      </c>
      <c r="I30" s="19">
        <v>36</v>
      </c>
      <c r="J30" s="19">
        <v>15</v>
      </c>
      <c r="K30" s="19">
        <v>435</v>
      </c>
      <c r="L30" s="19">
        <v>2422</v>
      </c>
    </row>
    <row r="31" spans="1:12" x14ac:dyDescent="0.2">
      <c r="A31" s="19" t="s">
        <v>51</v>
      </c>
      <c r="B31" s="19">
        <v>1719</v>
      </c>
      <c r="C31" s="19">
        <v>260</v>
      </c>
      <c r="D31" s="19">
        <v>39</v>
      </c>
      <c r="E31" s="19">
        <v>11</v>
      </c>
      <c r="F31" s="19">
        <v>2</v>
      </c>
      <c r="G31" s="19">
        <v>118</v>
      </c>
      <c r="H31" s="19">
        <v>260</v>
      </c>
      <c r="I31" s="19">
        <v>22</v>
      </c>
      <c r="J31" s="19">
        <v>8</v>
      </c>
      <c r="K31" s="19">
        <v>620</v>
      </c>
      <c r="L31" s="19">
        <v>3059</v>
      </c>
    </row>
    <row r="32" spans="1:12" x14ac:dyDescent="0.2">
      <c r="A32" s="19" t="s">
        <v>52</v>
      </c>
      <c r="B32" s="19">
        <v>1350</v>
      </c>
      <c r="C32" s="19">
        <v>268</v>
      </c>
      <c r="D32" s="19">
        <v>54</v>
      </c>
      <c r="E32" s="19">
        <v>83</v>
      </c>
      <c r="F32" s="19">
        <v>0</v>
      </c>
      <c r="G32" s="19">
        <v>90</v>
      </c>
      <c r="H32" s="19">
        <v>300</v>
      </c>
      <c r="I32" s="19">
        <v>25</v>
      </c>
      <c r="J32" s="19">
        <v>24</v>
      </c>
      <c r="K32" s="19">
        <v>609</v>
      </c>
      <c r="L32" s="19">
        <v>2803</v>
      </c>
    </row>
    <row r="33" spans="1:12" x14ac:dyDescent="0.2">
      <c r="A33" s="19" t="s">
        <v>53</v>
      </c>
      <c r="B33" s="19">
        <v>1866</v>
      </c>
      <c r="C33" s="19">
        <v>332</v>
      </c>
      <c r="D33" s="19">
        <v>65</v>
      </c>
      <c r="E33" s="19">
        <v>4</v>
      </c>
      <c r="F33" s="19">
        <v>1</v>
      </c>
      <c r="G33" s="19">
        <v>125</v>
      </c>
      <c r="H33" s="19">
        <v>296</v>
      </c>
      <c r="I33" s="19">
        <v>33</v>
      </c>
      <c r="J33" s="19">
        <v>6</v>
      </c>
      <c r="K33" s="19">
        <v>613</v>
      </c>
      <c r="L33" s="19">
        <v>3341</v>
      </c>
    </row>
    <row r="34" spans="1:12" x14ac:dyDescent="0.2">
      <c r="A34" s="19" t="s">
        <v>54</v>
      </c>
      <c r="B34" s="19">
        <v>1870</v>
      </c>
      <c r="C34" s="19">
        <v>265</v>
      </c>
      <c r="D34" s="19">
        <v>61</v>
      </c>
      <c r="E34" s="19">
        <v>80</v>
      </c>
      <c r="F34" s="19">
        <v>0</v>
      </c>
      <c r="G34" s="19">
        <v>74</v>
      </c>
      <c r="H34" s="19">
        <v>302</v>
      </c>
      <c r="I34" s="19">
        <v>37</v>
      </c>
      <c r="J34" s="19">
        <v>13</v>
      </c>
      <c r="K34" s="19">
        <v>658</v>
      </c>
      <c r="L34" s="19">
        <v>3360</v>
      </c>
    </row>
    <row r="35" spans="1:12" x14ac:dyDescent="0.2">
      <c r="A35" s="21" t="s">
        <v>55</v>
      </c>
      <c r="B35" s="21">
        <v>1563</v>
      </c>
      <c r="C35" s="21">
        <v>285</v>
      </c>
      <c r="D35" s="21">
        <v>86</v>
      </c>
      <c r="E35" s="21">
        <v>80</v>
      </c>
      <c r="F35" s="21">
        <v>0</v>
      </c>
      <c r="G35" s="21">
        <v>54</v>
      </c>
      <c r="H35" s="21">
        <v>231</v>
      </c>
      <c r="I35" s="21">
        <v>27</v>
      </c>
      <c r="J35" s="21">
        <v>17</v>
      </c>
      <c r="K35" s="21">
        <v>617</v>
      </c>
      <c r="L35" s="21">
        <v>2960</v>
      </c>
    </row>
    <row r="36" spans="1:12" x14ac:dyDescent="0.2">
      <c r="A36" s="38" t="s">
        <v>56</v>
      </c>
      <c r="B36" s="38"/>
      <c r="C36" s="38"/>
      <c r="D36" s="38"/>
      <c r="E36" s="38"/>
      <c r="F36" s="38"/>
      <c r="G36" s="38"/>
      <c r="H36" s="38"/>
      <c r="I36" s="38"/>
      <c r="J36" s="38"/>
      <c r="K36" s="38"/>
      <c r="L36" s="38"/>
    </row>
    <row r="37" spans="1:12" x14ac:dyDescent="0.2">
      <c r="A37" s="38" t="s">
        <v>92</v>
      </c>
      <c r="B37" s="38"/>
      <c r="C37" s="38"/>
      <c r="D37" s="38"/>
      <c r="E37" s="38"/>
      <c r="F37" s="38"/>
      <c r="G37" s="38"/>
      <c r="H37" s="38"/>
      <c r="I37" s="38"/>
      <c r="J37" s="38"/>
      <c r="K37" s="38"/>
      <c r="L37" s="38"/>
    </row>
    <row r="38" spans="1:12" ht="22.5" customHeight="1" x14ac:dyDescent="0.2">
      <c r="A38" s="38" t="s">
        <v>93</v>
      </c>
      <c r="B38" s="38"/>
      <c r="C38" s="38"/>
      <c r="D38" s="38"/>
      <c r="E38" s="38"/>
      <c r="F38" s="38"/>
      <c r="G38" s="38"/>
      <c r="H38" s="38"/>
      <c r="I38" s="38"/>
      <c r="J38" s="38"/>
      <c r="K38" s="38"/>
      <c r="L38" s="38"/>
    </row>
    <row r="39" spans="1:12" x14ac:dyDescent="0.2">
      <c r="A39" s="38" t="s">
        <v>77</v>
      </c>
      <c r="B39" s="38"/>
      <c r="C39" s="38"/>
      <c r="D39" s="38"/>
      <c r="E39" s="38"/>
      <c r="F39" s="38"/>
      <c r="G39" s="38"/>
      <c r="H39" s="38"/>
      <c r="I39" s="38"/>
      <c r="J39" s="38"/>
      <c r="K39" s="38"/>
      <c r="L39" s="38"/>
    </row>
    <row r="40" spans="1:12" x14ac:dyDescent="0.2">
      <c r="A40" s="38" t="s">
        <v>59</v>
      </c>
      <c r="B40" s="38"/>
      <c r="C40" s="38"/>
      <c r="D40" s="38"/>
      <c r="E40" s="38"/>
      <c r="F40" s="38"/>
      <c r="G40" s="38"/>
      <c r="H40" s="38"/>
      <c r="I40" s="38"/>
      <c r="J40" s="38"/>
      <c r="K40" s="38"/>
      <c r="L40" s="38"/>
    </row>
  </sheetData>
  <sheetProtection sheet="1"/>
  <mergeCells count="6">
    <mergeCell ref="A40:L40"/>
    <mergeCell ref="B1:E1"/>
    <mergeCell ref="A36:L36"/>
    <mergeCell ref="A37:L37"/>
    <mergeCell ref="A38:L38"/>
    <mergeCell ref="A39:L39"/>
  </mergeCells>
  <hyperlinks>
    <hyperlink ref="A7" r:id="rId1" xr:uid="{00000000-0004-0000-12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9"/>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24</v>
      </c>
    </row>
    <row r="6" spans="1:16" ht="16" customHeight="1" x14ac:dyDescent="0.25">
      <c r="A6" s="12" t="s">
        <v>25</v>
      </c>
    </row>
    <row r="7" spans="1:16" ht="15" customHeight="1" x14ac:dyDescent="0.2">
      <c r="A7" s="6" t="s">
        <v>23</v>
      </c>
    </row>
    <row r="8" spans="1:16" x14ac:dyDescent="0.2">
      <c r="A8" s="18"/>
      <c r="B8" s="18"/>
      <c r="C8" s="18"/>
      <c r="D8" s="18"/>
    </row>
    <row r="9" spans="1:16" ht="10.5" x14ac:dyDescent="0.25">
      <c r="B9" s="37" t="s">
        <v>26</v>
      </c>
      <c r="C9" s="37"/>
    </row>
    <row r="10" spans="1:16" ht="21" x14ac:dyDescent="0.25">
      <c r="A10" s="19" t="s">
        <v>27</v>
      </c>
      <c r="B10" s="20" t="s">
        <v>28</v>
      </c>
      <c r="C10" s="20" t="s">
        <v>29</v>
      </c>
      <c r="D10" s="20" t="s">
        <v>30</v>
      </c>
    </row>
    <row r="11" spans="1:16" x14ac:dyDescent="0.2">
      <c r="A11" s="19" t="s">
        <v>31</v>
      </c>
      <c r="B11" s="19">
        <v>158554</v>
      </c>
      <c r="C11" s="19">
        <v>3105</v>
      </c>
      <c r="D11" s="19">
        <v>161659</v>
      </c>
    </row>
    <row r="12" spans="1:16" x14ac:dyDescent="0.2">
      <c r="A12" s="19" t="s">
        <v>32</v>
      </c>
      <c r="B12" s="19">
        <v>143653</v>
      </c>
      <c r="C12" s="19">
        <v>3017</v>
      </c>
      <c r="D12" s="19">
        <v>146670</v>
      </c>
    </row>
    <row r="13" spans="1:16" x14ac:dyDescent="0.2">
      <c r="A13" s="19" t="s">
        <v>33</v>
      </c>
      <c r="B13" s="19">
        <v>123958</v>
      </c>
      <c r="C13" s="19">
        <v>2473</v>
      </c>
      <c r="D13" s="19">
        <v>126431</v>
      </c>
    </row>
    <row r="14" spans="1:16" x14ac:dyDescent="0.2">
      <c r="A14" s="19" t="s">
        <v>34</v>
      </c>
      <c r="B14" s="19">
        <v>117242</v>
      </c>
      <c r="C14" s="19">
        <v>3013</v>
      </c>
      <c r="D14" s="19">
        <v>120255</v>
      </c>
    </row>
    <row r="15" spans="1:16" x14ac:dyDescent="0.2">
      <c r="A15" s="19" t="s">
        <v>35</v>
      </c>
      <c r="B15" s="19">
        <v>105895</v>
      </c>
      <c r="C15" s="19">
        <v>2814</v>
      </c>
      <c r="D15" s="19">
        <v>108709</v>
      </c>
    </row>
    <row r="16" spans="1:16" x14ac:dyDescent="0.2">
      <c r="A16" s="19" t="s">
        <v>36</v>
      </c>
      <c r="B16" s="19">
        <v>86918</v>
      </c>
      <c r="C16" s="19">
        <v>2438</v>
      </c>
      <c r="D16" s="19">
        <v>89356</v>
      </c>
    </row>
    <row r="17" spans="1:4" x14ac:dyDescent="0.2">
      <c r="A17" s="19" t="s">
        <v>37</v>
      </c>
      <c r="B17" s="19">
        <v>155903</v>
      </c>
      <c r="C17" s="19">
        <v>2698</v>
      </c>
      <c r="D17" s="19">
        <v>158601</v>
      </c>
    </row>
    <row r="18" spans="1:4" x14ac:dyDescent="0.2">
      <c r="A18" s="19" t="s">
        <v>38</v>
      </c>
      <c r="B18" s="19">
        <v>117733</v>
      </c>
      <c r="C18" s="19">
        <v>2265</v>
      </c>
      <c r="D18" s="19">
        <v>119998</v>
      </c>
    </row>
    <row r="19" spans="1:4" x14ac:dyDescent="0.2">
      <c r="A19" s="19" t="s">
        <v>39</v>
      </c>
      <c r="B19" s="19">
        <v>145215</v>
      </c>
      <c r="C19" s="19">
        <v>2617</v>
      </c>
      <c r="D19" s="19">
        <v>147832</v>
      </c>
    </row>
    <row r="20" spans="1:4" x14ac:dyDescent="0.2">
      <c r="A20" s="19" t="s">
        <v>40</v>
      </c>
      <c r="B20" s="19">
        <v>118101</v>
      </c>
      <c r="C20" s="19">
        <v>2806</v>
      </c>
      <c r="D20" s="19">
        <v>120907</v>
      </c>
    </row>
    <row r="21" spans="1:4" x14ac:dyDescent="0.2">
      <c r="A21" s="19" t="s">
        <v>41</v>
      </c>
      <c r="B21" s="19">
        <v>115628</v>
      </c>
      <c r="C21" s="19">
        <v>2343</v>
      </c>
      <c r="D21" s="19">
        <v>117971</v>
      </c>
    </row>
    <row r="22" spans="1:4" x14ac:dyDescent="0.2">
      <c r="A22" s="19" t="s">
        <v>42</v>
      </c>
      <c r="B22" s="19">
        <v>127841</v>
      </c>
      <c r="C22" s="19">
        <v>3023</v>
      </c>
      <c r="D22" s="19">
        <v>130864</v>
      </c>
    </row>
    <row r="23" spans="1:4" x14ac:dyDescent="0.2">
      <c r="A23" s="19" t="s">
        <v>43</v>
      </c>
      <c r="B23" s="19">
        <v>156820</v>
      </c>
      <c r="C23" s="19">
        <v>2487</v>
      </c>
      <c r="D23" s="19">
        <v>159307</v>
      </c>
    </row>
    <row r="24" spans="1:4" x14ac:dyDescent="0.2">
      <c r="A24" s="19" t="s">
        <v>44</v>
      </c>
      <c r="B24" s="19">
        <v>135849</v>
      </c>
      <c r="C24" s="19">
        <v>2644</v>
      </c>
      <c r="D24" s="19">
        <v>138493</v>
      </c>
    </row>
    <row r="25" spans="1:4" x14ac:dyDescent="0.2">
      <c r="A25" s="19" t="s">
        <v>45</v>
      </c>
      <c r="B25" s="19">
        <v>122602</v>
      </c>
      <c r="C25" s="19">
        <v>2289</v>
      </c>
      <c r="D25" s="19">
        <v>124891</v>
      </c>
    </row>
    <row r="26" spans="1:4" x14ac:dyDescent="0.2">
      <c r="A26" s="19" t="s">
        <v>46</v>
      </c>
      <c r="B26" s="19">
        <v>110878</v>
      </c>
      <c r="C26" s="19">
        <v>2469</v>
      </c>
      <c r="D26" s="19">
        <v>113347</v>
      </c>
    </row>
    <row r="27" spans="1:4" x14ac:dyDescent="0.2">
      <c r="A27" s="19" t="s">
        <v>47</v>
      </c>
      <c r="B27" s="19">
        <v>149902</v>
      </c>
      <c r="C27" s="19">
        <v>2400</v>
      </c>
      <c r="D27" s="19">
        <v>152302</v>
      </c>
    </row>
    <row r="28" spans="1:4" x14ac:dyDescent="0.2">
      <c r="A28" s="19" t="s">
        <v>48</v>
      </c>
      <c r="B28" s="19">
        <v>120652</v>
      </c>
      <c r="C28" s="19">
        <v>2303</v>
      </c>
      <c r="D28" s="19">
        <v>122955</v>
      </c>
    </row>
    <row r="29" spans="1:4" x14ac:dyDescent="0.2">
      <c r="A29" s="19" t="s">
        <v>49</v>
      </c>
      <c r="B29" s="19">
        <v>106818</v>
      </c>
      <c r="C29" s="19">
        <v>2206</v>
      </c>
      <c r="D29" s="19">
        <v>109024</v>
      </c>
    </row>
    <row r="30" spans="1:4" x14ac:dyDescent="0.2">
      <c r="A30" s="19" t="s">
        <v>50</v>
      </c>
      <c r="B30" s="19">
        <v>112004</v>
      </c>
      <c r="C30" s="19">
        <v>2422</v>
      </c>
      <c r="D30" s="19">
        <v>114426</v>
      </c>
    </row>
    <row r="31" spans="1:4" x14ac:dyDescent="0.2">
      <c r="A31" s="19" t="s">
        <v>51</v>
      </c>
      <c r="B31" s="19">
        <v>133354</v>
      </c>
      <c r="C31" s="19">
        <v>3059</v>
      </c>
      <c r="D31" s="19">
        <v>136413</v>
      </c>
    </row>
    <row r="32" spans="1:4" x14ac:dyDescent="0.2">
      <c r="A32" s="19" t="s">
        <v>52</v>
      </c>
      <c r="B32" s="19">
        <v>103512</v>
      </c>
      <c r="C32" s="19">
        <v>2803</v>
      </c>
      <c r="D32" s="19">
        <v>106315</v>
      </c>
    </row>
    <row r="33" spans="1:4" x14ac:dyDescent="0.2">
      <c r="A33" s="19" t="s">
        <v>53</v>
      </c>
      <c r="B33" s="19">
        <v>125450</v>
      </c>
      <c r="C33" s="19">
        <v>3341</v>
      </c>
      <c r="D33" s="19">
        <v>128791</v>
      </c>
    </row>
    <row r="34" spans="1:4" x14ac:dyDescent="0.2">
      <c r="A34" s="19" t="s">
        <v>54</v>
      </c>
      <c r="B34" s="19">
        <v>130975</v>
      </c>
      <c r="C34" s="19">
        <v>3360</v>
      </c>
      <c r="D34" s="19">
        <v>134335</v>
      </c>
    </row>
    <row r="35" spans="1:4" x14ac:dyDescent="0.2">
      <c r="A35" s="21" t="s">
        <v>55</v>
      </c>
      <c r="B35" s="21">
        <v>120378</v>
      </c>
      <c r="C35" s="21">
        <v>2960</v>
      </c>
      <c r="D35" s="21">
        <v>123338</v>
      </c>
    </row>
    <row r="36" spans="1:4" ht="22.5" customHeight="1" x14ac:dyDescent="0.2">
      <c r="A36" s="38" t="s">
        <v>56</v>
      </c>
      <c r="B36" s="38"/>
      <c r="C36" s="38"/>
      <c r="D36" s="38"/>
    </row>
    <row r="37" spans="1:4" ht="33.75" customHeight="1" x14ac:dyDescent="0.2">
      <c r="A37" s="38" t="s">
        <v>57</v>
      </c>
      <c r="B37" s="38"/>
      <c r="C37" s="38"/>
      <c r="D37" s="38"/>
    </row>
    <row r="38" spans="1:4" x14ac:dyDescent="0.2">
      <c r="A38" s="38" t="s">
        <v>58</v>
      </c>
      <c r="B38" s="38"/>
      <c r="C38" s="38"/>
      <c r="D38" s="38"/>
    </row>
    <row r="39" spans="1:4" x14ac:dyDescent="0.2">
      <c r="A39" s="38" t="s">
        <v>59</v>
      </c>
      <c r="B39" s="38"/>
      <c r="C39" s="38"/>
      <c r="D39" s="38"/>
    </row>
  </sheetData>
  <sheetProtection sheet="1"/>
  <mergeCells count="6">
    <mergeCell ref="A39:D39"/>
    <mergeCell ref="B1:E1"/>
    <mergeCell ref="B9:C9"/>
    <mergeCell ref="A36:D36"/>
    <mergeCell ref="A37:D37"/>
    <mergeCell ref="A38:D38"/>
  </mergeCells>
  <hyperlinks>
    <hyperlink ref="A7" r:id="rId1" xr:uid="{00000000-0004-0000-01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38"/>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556</v>
      </c>
    </row>
    <row r="6" spans="1:16" ht="16" customHeight="1" x14ac:dyDescent="0.25">
      <c r="A6" s="12" t="s">
        <v>25</v>
      </c>
    </row>
    <row r="7" spans="1:16" ht="15" customHeight="1" x14ac:dyDescent="0.2">
      <c r="A7" s="6" t="s">
        <v>23</v>
      </c>
    </row>
    <row r="9" spans="1:16" x14ac:dyDescent="0.2">
      <c r="A9" s="18"/>
      <c r="B9" s="18"/>
      <c r="C9" s="18"/>
      <c r="D9" s="18"/>
      <c r="E9" s="18"/>
      <c r="F9" s="18"/>
    </row>
    <row r="10" spans="1:16" ht="21" x14ac:dyDescent="0.25">
      <c r="A10" s="19" t="s">
        <v>557</v>
      </c>
      <c r="B10" s="20" t="s">
        <v>31</v>
      </c>
      <c r="C10" s="20" t="s">
        <v>32</v>
      </c>
      <c r="D10" s="20" t="s">
        <v>43</v>
      </c>
      <c r="E10" s="20" t="s">
        <v>98</v>
      </c>
      <c r="F10" s="20" t="s">
        <v>99</v>
      </c>
    </row>
    <row r="11" spans="1:16" x14ac:dyDescent="0.2">
      <c r="A11" s="19" t="s">
        <v>558</v>
      </c>
      <c r="B11" s="19">
        <v>355</v>
      </c>
      <c r="C11" s="19">
        <v>264</v>
      </c>
      <c r="D11" s="19">
        <v>0</v>
      </c>
      <c r="E11" s="19">
        <v>1453</v>
      </c>
      <c r="F11" s="19">
        <v>1453</v>
      </c>
    </row>
    <row r="12" spans="1:16" x14ac:dyDescent="0.2">
      <c r="A12" s="19" t="s">
        <v>559</v>
      </c>
      <c r="B12" s="19">
        <v>81</v>
      </c>
      <c r="C12" s="19">
        <v>103</v>
      </c>
      <c r="D12" s="19">
        <v>344</v>
      </c>
      <c r="E12" s="19">
        <v>919</v>
      </c>
      <c r="F12" s="19">
        <v>3210</v>
      </c>
    </row>
    <row r="13" spans="1:16" x14ac:dyDescent="0.2">
      <c r="A13" s="19" t="s">
        <v>560</v>
      </c>
      <c r="B13" s="19">
        <v>107</v>
      </c>
      <c r="C13" s="19">
        <v>161</v>
      </c>
      <c r="D13" s="19">
        <v>143</v>
      </c>
      <c r="E13" s="19">
        <v>857</v>
      </c>
      <c r="F13" s="19">
        <v>1723</v>
      </c>
    </row>
    <row r="14" spans="1:16" x14ac:dyDescent="0.2">
      <c r="A14" s="19" t="s">
        <v>561</v>
      </c>
      <c r="B14" s="19">
        <v>87</v>
      </c>
      <c r="C14" s="19">
        <v>89</v>
      </c>
      <c r="D14" s="19">
        <v>37</v>
      </c>
      <c r="E14" s="19">
        <v>448</v>
      </c>
      <c r="F14" s="19">
        <v>846</v>
      </c>
    </row>
    <row r="15" spans="1:16" x14ac:dyDescent="0.2">
      <c r="A15" s="19" t="s">
        <v>562</v>
      </c>
      <c r="B15" s="19">
        <v>96</v>
      </c>
      <c r="C15" s="19">
        <v>100</v>
      </c>
      <c r="D15" s="19">
        <v>51</v>
      </c>
      <c r="E15" s="19">
        <v>505</v>
      </c>
      <c r="F15" s="19">
        <v>870</v>
      </c>
    </row>
    <row r="16" spans="1:16" x14ac:dyDescent="0.2">
      <c r="A16" s="19" t="s">
        <v>563</v>
      </c>
      <c r="B16" s="19">
        <v>240</v>
      </c>
      <c r="C16" s="19">
        <v>193</v>
      </c>
      <c r="D16" s="19">
        <v>53</v>
      </c>
      <c r="E16" s="19">
        <v>830</v>
      </c>
      <c r="F16" s="19">
        <v>1230</v>
      </c>
    </row>
    <row r="17" spans="1:6" x14ac:dyDescent="0.2">
      <c r="A17" s="19" t="s">
        <v>564</v>
      </c>
      <c r="B17" s="19">
        <v>228</v>
      </c>
      <c r="C17" s="19">
        <v>224</v>
      </c>
      <c r="D17" s="19">
        <v>155</v>
      </c>
      <c r="E17" s="19">
        <v>1316</v>
      </c>
      <c r="F17" s="19">
        <v>2635</v>
      </c>
    </row>
    <row r="18" spans="1:6" x14ac:dyDescent="0.2">
      <c r="A18" s="19" t="s">
        <v>565</v>
      </c>
      <c r="B18" s="19">
        <v>163</v>
      </c>
      <c r="C18" s="19">
        <v>151</v>
      </c>
      <c r="D18" s="19">
        <v>187</v>
      </c>
      <c r="E18" s="19">
        <v>830</v>
      </c>
      <c r="F18" s="19">
        <v>1740</v>
      </c>
    </row>
    <row r="19" spans="1:6" x14ac:dyDescent="0.2">
      <c r="A19" s="19" t="s">
        <v>566</v>
      </c>
      <c r="B19" s="19">
        <v>158</v>
      </c>
      <c r="C19" s="19">
        <v>155</v>
      </c>
      <c r="D19" s="19">
        <v>162</v>
      </c>
      <c r="E19" s="19">
        <v>905</v>
      </c>
      <c r="F19" s="19">
        <v>1919</v>
      </c>
    </row>
    <row r="20" spans="1:6" x14ac:dyDescent="0.2">
      <c r="A20" s="19" t="s">
        <v>567</v>
      </c>
      <c r="B20" s="19">
        <v>131</v>
      </c>
      <c r="C20" s="19">
        <v>117</v>
      </c>
      <c r="D20" s="19">
        <v>128</v>
      </c>
      <c r="E20" s="19">
        <v>616</v>
      </c>
      <c r="F20" s="19">
        <v>1293</v>
      </c>
    </row>
    <row r="21" spans="1:6" x14ac:dyDescent="0.2">
      <c r="A21" s="19" t="s">
        <v>568</v>
      </c>
      <c r="B21" s="19">
        <v>129</v>
      </c>
      <c r="C21" s="19">
        <v>131</v>
      </c>
      <c r="D21" s="19">
        <v>124</v>
      </c>
      <c r="E21" s="19">
        <v>664</v>
      </c>
      <c r="F21" s="19">
        <v>1320</v>
      </c>
    </row>
    <row r="22" spans="1:6" x14ac:dyDescent="0.2">
      <c r="A22" s="19" t="s">
        <v>569</v>
      </c>
      <c r="B22" s="19">
        <v>155</v>
      </c>
      <c r="C22" s="19">
        <v>147</v>
      </c>
      <c r="D22" s="19">
        <v>84</v>
      </c>
      <c r="E22" s="19">
        <v>733</v>
      </c>
      <c r="F22" s="19">
        <v>1322</v>
      </c>
    </row>
    <row r="23" spans="1:6" x14ac:dyDescent="0.2">
      <c r="A23" s="19" t="s">
        <v>570</v>
      </c>
      <c r="B23" s="19">
        <v>114</v>
      </c>
      <c r="C23" s="19">
        <v>90</v>
      </c>
      <c r="D23" s="19">
        <v>99</v>
      </c>
      <c r="E23" s="19">
        <v>679</v>
      </c>
      <c r="F23" s="19">
        <v>1412</v>
      </c>
    </row>
    <row r="24" spans="1:6" x14ac:dyDescent="0.2">
      <c r="A24" s="19" t="s">
        <v>571</v>
      </c>
      <c r="B24" s="19">
        <v>103</v>
      </c>
      <c r="C24" s="19">
        <v>107</v>
      </c>
      <c r="D24" s="19">
        <v>59</v>
      </c>
      <c r="E24" s="19">
        <v>523</v>
      </c>
      <c r="F24" s="19">
        <v>871</v>
      </c>
    </row>
    <row r="25" spans="1:6" x14ac:dyDescent="0.2">
      <c r="A25" s="19" t="s">
        <v>572</v>
      </c>
      <c r="B25" s="19">
        <v>70</v>
      </c>
      <c r="C25" s="19">
        <v>66</v>
      </c>
      <c r="D25" s="19">
        <v>42</v>
      </c>
      <c r="E25" s="19">
        <v>401</v>
      </c>
      <c r="F25" s="19">
        <v>790</v>
      </c>
    </row>
    <row r="26" spans="1:6" x14ac:dyDescent="0.2">
      <c r="A26" s="19" t="s">
        <v>573</v>
      </c>
      <c r="B26" s="19">
        <v>59</v>
      </c>
      <c r="C26" s="19">
        <v>65</v>
      </c>
      <c r="D26" s="19">
        <v>49</v>
      </c>
      <c r="E26" s="19">
        <v>294</v>
      </c>
      <c r="F26" s="19">
        <v>504</v>
      </c>
    </row>
    <row r="27" spans="1:6" x14ac:dyDescent="0.2">
      <c r="A27" s="19" t="s">
        <v>574</v>
      </c>
      <c r="B27" s="19">
        <v>358</v>
      </c>
      <c r="C27" s="19">
        <v>406</v>
      </c>
      <c r="D27" s="19">
        <v>335</v>
      </c>
      <c r="E27" s="19">
        <v>2117</v>
      </c>
      <c r="F27" s="19">
        <v>3958</v>
      </c>
    </row>
    <row r="28" spans="1:6" x14ac:dyDescent="0.2">
      <c r="A28" s="19" t="s">
        <v>575</v>
      </c>
      <c r="B28" s="19">
        <v>223</v>
      </c>
      <c r="C28" s="19">
        <v>232</v>
      </c>
      <c r="D28" s="19">
        <v>231</v>
      </c>
      <c r="E28" s="19">
        <v>1500</v>
      </c>
      <c r="F28" s="19">
        <v>2898</v>
      </c>
    </row>
    <row r="29" spans="1:6" x14ac:dyDescent="0.2">
      <c r="A29" s="19" t="s">
        <v>576</v>
      </c>
      <c r="B29" s="19">
        <v>70</v>
      </c>
      <c r="C29" s="19">
        <v>57</v>
      </c>
      <c r="D29" s="19">
        <v>73</v>
      </c>
      <c r="E29" s="19">
        <v>401</v>
      </c>
      <c r="F29" s="19">
        <v>744</v>
      </c>
    </row>
    <row r="30" spans="1:6" x14ac:dyDescent="0.2">
      <c r="A30" s="19" t="s">
        <v>577</v>
      </c>
      <c r="B30" s="19">
        <v>66</v>
      </c>
      <c r="C30" s="19">
        <v>48</v>
      </c>
      <c r="D30" s="19">
        <v>56</v>
      </c>
      <c r="E30" s="19">
        <v>308</v>
      </c>
      <c r="F30" s="19">
        <v>693</v>
      </c>
    </row>
    <row r="31" spans="1:6" x14ac:dyDescent="0.2">
      <c r="A31" s="19" t="s">
        <v>578</v>
      </c>
      <c r="B31" s="19">
        <v>57</v>
      </c>
      <c r="C31" s="19">
        <v>56</v>
      </c>
      <c r="D31" s="19">
        <v>34</v>
      </c>
      <c r="E31" s="19">
        <v>276</v>
      </c>
      <c r="F31" s="19">
        <v>572</v>
      </c>
    </row>
    <row r="32" spans="1:6" x14ac:dyDescent="0.2">
      <c r="A32" s="19" t="s">
        <v>579</v>
      </c>
      <c r="B32" s="19">
        <v>17</v>
      </c>
      <c r="C32" s="19">
        <v>21</v>
      </c>
      <c r="D32" s="19">
        <v>22</v>
      </c>
      <c r="E32" s="19">
        <v>142</v>
      </c>
      <c r="F32" s="19">
        <v>298</v>
      </c>
    </row>
    <row r="33" spans="1:6" x14ac:dyDescent="0.2">
      <c r="A33" s="19" t="s">
        <v>580</v>
      </c>
      <c r="B33" s="19">
        <v>38</v>
      </c>
      <c r="C33" s="19">
        <v>34</v>
      </c>
      <c r="D33" s="19">
        <v>19</v>
      </c>
      <c r="E33" s="19">
        <v>143</v>
      </c>
      <c r="F33" s="19">
        <v>308</v>
      </c>
    </row>
    <row r="34" spans="1:6" x14ac:dyDescent="0.2">
      <c r="A34" s="19" t="s">
        <v>581</v>
      </c>
      <c r="B34" s="19">
        <v>0</v>
      </c>
      <c r="C34" s="19">
        <v>0</v>
      </c>
      <c r="D34" s="19">
        <v>0</v>
      </c>
      <c r="E34" s="19">
        <v>0</v>
      </c>
      <c r="F34" s="19">
        <v>3</v>
      </c>
    </row>
    <row r="35" spans="1:6" x14ac:dyDescent="0.2">
      <c r="A35" s="19" t="s">
        <v>243</v>
      </c>
      <c r="B35" s="19">
        <v>0</v>
      </c>
      <c r="C35" s="19">
        <v>0</v>
      </c>
      <c r="D35" s="19">
        <v>0</v>
      </c>
      <c r="E35" s="19">
        <v>0</v>
      </c>
      <c r="F35" s="19">
        <v>0</v>
      </c>
    </row>
    <row r="36" spans="1:6" x14ac:dyDescent="0.2">
      <c r="A36" s="21" t="s">
        <v>30</v>
      </c>
      <c r="B36" s="21">
        <v>3105</v>
      </c>
      <c r="C36" s="21">
        <v>3017</v>
      </c>
      <c r="D36" s="21">
        <v>2487</v>
      </c>
      <c r="E36" s="21">
        <v>16860</v>
      </c>
      <c r="F36" s="21">
        <v>32612</v>
      </c>
    </row>
    <row r="37" spans="1:6" x14ac:dyDescent="0.2">
      <c r="A37" s="38" t="s">
        <v>59</v>
      </c>
      <c r="B37" s="38"/>
      <c r="C37" s="38"/>
      <c r="D37" s="38"/>
      <c r="E37" s="38"/>
      <c r="F37" s="38"/>
    </row>
    <row r="38" spans="1:6" x14ac:dyDescent="0.2">
      <c r="A38" s="19"/>
      <c r="B38" s="19"/>
      <c r="C38" s="19"/>
      <c r="D38" s="19"/>
      <c r="E38" s="19"/>
      <c r="F38" s="19"/>
    </row>
  </sheetData>
  <sheetProtection sheet="1"/>
  <mergeCells count="2">
    <mergeCell ref="B1:E1"/>
    <mergeCell ref="A37:F37"/>
  </mergeCells>
  <hyperlinks>
    <hyperlink ref="A7" r:id="rId1" xr:uid="{00000000-0004-0000-13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8"/>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583</v>
      </c>
    </row>
    <row r="6" spans="1:16" ht="16" customHeight="1" x14ac:dyDescent="0.25">
      <c r="A6" s="12" t="s">
        <v>25</v>
      </c>
    </row>
    <row r="7" spans="1:16" ht="15" customHeight="1" x14ac:dyDescent="0.2">
      <c r="A7" s="6" t="s">
        <v>23</v>
      </c>
    </row>
    <row r="9" spans="1:16" x14ac:dyDescent="0.2">
      <c r="A9" s="18"/>
      <c r="B9" s="18"/>
      <c r="C9" s="18"/>
      <c r="D9" s="18"/>
      <c r="E9" s="18"/>
      <c r="F9" s="18"/>
      <c r="G9" s="18"/>
      <c r="H9" s="18"/>
      <c r="I9" s="18"/>
    </row>
    <row r="10" spans="1:16" ht="31.5" x14ac:dyDescent="0.25">
      <c r="A10" s="19" t="s">
        <v>27</v>
      </c>
      <c r="B10" s="20" t="s">
        <v>584</v>
      </c>
      <c r="C10" s="20" t="s">
        <v>585</v>
      </c>
      <c r="D10" s="20" t="s">
        <v>586</v>
      </c>
      <c r="E10" s="20" t="s">
        <v>587</v>
      </c>
      <c r="F10" s="20" t="s">
        <v>588</v>
      </c>
      <c r="G10" s="20" t="s">
        <v>589</v>
      </c>
      <c r="H10" s="20" t="s">
        <v>554</v>
      </c>
      <c r="I10" s="20" t="s">
        <v>30</v>
      </c>
    </row>
    <row r="11" spans="1:16" x14ac:dyDescent="0.2">
      <c r="A11" s="19" t="s">
        <v>31</v>
      </c>
      <c r="B11" s="19">
        <v>343</v>
      </c>
      <c r="C11" s="19">
        <v>1064</v>
      </c>
      <c r="D11" s="19">
        <v>25</v>
      </c>
      <c r="E11" s="19">
        <v>290</v>
      </c>
      <c r="F11" s="19">
        <v>393</v>
      </c>
      <c r="G11" s="19">
        <v>0</v>
      </c>
      <c r="H11" s="19">
        <v>1</v>
      </c>
      <c r="I11" s="19">
        <v>2116</v>
      </c>
    </row>
    <row r="12" spans="1:16" x14ac:dyDescent="0.2">
      <c r="A12" s="19" t="s">
        <v>32</v>
      </c>
      <c r="B12" s="19">
        <v>398</v>
      </c>
      <c r="C12" s="19">
        <v>973</v>
      </c>
      <c r="D12" s="19">
        <v>15</v>
      </c>
      <c r="E12" s="19">
        <v>277</v>
      </c>
      <c r="F12" s="19">
        <v>418</v>
      </c>
      <c r="G12" s="19">
        <v>5</v>
      </c>
      <c r="H12" s="19">
        <v>2</v>
      </c>
      <c r="I12" s="19">
        <v>2088</v>
      </c>
    </row>
    <row r="13" spans="1:16" x14ac:dyDescent="0.2">
      <c r="A13" s="19" t="s">
        <v>33</v>
      </c>
      <c r="B13" s="19">
        <v>269</v>
      </c>
      <c r="C13" s="19">
        <v>812</v>
      </c>
      <c r="D13" s="19">
        <v>19</v>
      </c>
      <c r="E13" s="19">
        <v>189</v>
      </c>
      <c r="F13" s="19">
        <v>301</v>
      </c>
      <c r="G13" s="19">
        <v>5</v>
      </c>
      <c r="H13" s="19">
        <v>0</v>
      </c>
      <c r="I13" s="19">
        <v>1595</v>
      </c>
    </row>
    <row r="14" spans="1:16" x14ac:dyDescent="0.2">
      <c r="A14" s="19" t="s">
        <v>34</v>
      </c>
      <c r="B14" s="19">
        <v>321</v>
      </c>
      <c r="C14" s="19">
        <v>895</v>
      </c>
      <c r="D14" s="19">
        <v>28</v>
      </c>
      <c r="E14" s="19">
        <v>182</v>
      </c>
      <c r="F14" s="19">
        <v>393</v>
      </c>
      <c r="G14" s="19">
        <v>4</v>
      </c>
      <c r="H14" s="19">
        <v>0</v>
      </c>
      <c r="I14" s="19">
        <v>1823</v>
      </c>
    </row>
    <row r="15" spans="1:16" x14ac:dyDescent="0.2">
      <c r="A15" s="19" t="s">
        <v>35</v>
      </c>
      <c r="B15" s="19">
        <v>283</v>
      </c>
      <c r="C15" s="19">
        <v>730</v>
      </c>
      <c r="D15" s="19">
        <v>20</v>
      </c>
      <c r="E15" s="19">
        <v>160</v>
      </c>
      <c r="F15" s="19">
        <v>322</v>
      </c>
      <c r="G15" s="19">
        <v>3</v>
      </c>
      <c r="H15" s="19">
        <v>1</v>
      </c>
      <c r="I15" s="19">
        <v>1519</v>
      </c>
    </row>
    <row r="16" spans="1:16" x14ac:dyDescent="0.2">
      <c r="A16" s="19" t="s">
        <v>36</v>
      </c>
      <c r="B16" s="19">
        <v>255</v>
      </c>
      <c r="C16" s="19">
        <v>880</v>
      </c>
      <c r="D16" s="19">
        <v>18</v>
      </c>
      <c r="E16" s="19">
        <v>197</v>
      </c>
      <c r="F16" s="19">
        <v>341</v>
      </c>
      <c r="G16" s="19">
        <v>2</v>
      </c>
      <c r="H16" s="19">
        <v>0</v>
      </c>
      <c r="I16" s="19">
        <v>1693</v>
      </c>
    </row>
    <row r="17" spans="1:9" x14ac:dyDescent="0.2">
      <c r="A17" s="19" t="s">
        <v>37</v>
      </c>
      <c r="B17" s="19">
        <v>232</v>
      </c>
      <c r="C17" s="19">
        <v>967</v>
      </c>
      <c r="D17" s="19">
        <v>35</v>
      </c>
      <c r="E17" s="19">
        <v>203</v>
      </c>
      <c r="F17" s="19">
        <v>359</v>
      </c>
      <c r="G17" s="19">
        <v>11</v>
      </c>
      <c r="H17" s="19">
        <v>1</v>
      </c>
      <c r="I17" s="19">
        <v>1808</v>
      </c>
    </row>
    <row r="18" spans="1:9" x14ac:dyDescent="0.2">
      <c r="A18" s="19" t="s">
        <v>38</v>
      </c>
      <c r="B18" s="19">
        <v>151</v>
      </c>
      <c r="C18" s="19">
        <v>676</v>
      </c>
      <c r="D18" s="19">
        <v>33</v>
      </c>
      <c r="E18" s="19">
        <v>151</v>
      </c>
      <c r="F18" s="19">
        <v>284</v>
      </c>
      <c r="G18" s="19">
        <v>4</v>
      </c>
      <c r="H18" s="19">
        <v>0</v>
      </c>
      <c r="I18" s="19">
        <v>1299</v>
      </c>
    </row>
    <row r="19" spans="1:9" x14ac:dyDescent="0.2">
      <c r="A19" s="19" t="s">
        <v>39</v>
      </c>
      <c r="B19" s="19">
        <v>192</v>
      </c>
      <c r="C19" s="19">
        <v>820</v>
      </c>
      <c r="D19" s="19">
        <v>31</v>
      </c>
      <c r="E19" s="19">
        <v>164</v>
      </c>
      <c r="F19" s="19">
        <v>357</v>
      </c>
      <c r="G19" s="19">
        <v>10</v>
      </c>
      <c r="H19" s="19">
        <v>0</v>
      </c>
      <c r="I19" s="19">
        <v>1574</v>
      </c>
    </row>
    <row r="20" spans="1:9" x14ac:dyDescent="0.2">
      <c r="A20" s="19" t="s">
        <v>40</v>
      </c>
      <c r="B20" s="19">
        <v>195</v>
      </c>
      <c r="C20" s="19">
        <v>954</v>
      </c>
      <c r="D20" s="19">
        <v>24</v>
      </c>
      <c r="E20" s="19">
        <v>190</v>
      </c>
      <c r="F20" s="19">
        <v>330</v>
      </c>
      <c r="G20" s="19">
        <v>8</v>
      </c>
      <c r="H20" s="19">
        <v>0</v>
      </c>
      <c r="I20" s="19">
        <v>1701</v>
      </c>
    </row>
    <row r="21" spans="1:9" x14ac:dyDescent="0.2">
      <c r="A21" s="19" t="s">
        <v>41</v>
      </c>
      <c r="B21" s="19">
        <v>151</v>
      </c>
      <c r="C21" s="19">
        <v>885</v>
      </c>
      <c r="D21" s="19">
        <v>21</v>
      </c>
      <c r="E21" s="19">
        <v>179</v>
      </c>
      <c r="F21" s="19">
        <v>344</v>
      </c>
      <c r="G21" s="19">
        <v>10</v>
      </c>
      <c r="H21" s="19">
        <v>0</v>
      </c>
      <c r="I21" s="19">
        <v>1590</v>
      </c>
    </row>
    <row r="22" spans="1:9" x14ac:dyDescent="0.2">
      <c r="A22" s="19" t="s">
        <v>42</v>
      </c>
      <c r="B22" s="19">
        <v>189</v>
      </c>
      <c r="C22" s="19">
        <v>1134</v>
      </c>
      <c r="D22" s="19">
        <v>34</v>
      </c>
      <c r="E22" s="19">
        <v>156</v>
      </c>
      <c r="F22" s="19">
        <v>374</v>
      </c>
      <c r="G22" s="19">
        <v>7</v>
      </c>
      <c r="H22" s="19">
        <v>0</v>
      </c>
      <c r="I22" s="19">
        <v>1894</v>
      </c>
    </row>
    <row r="23" spans="1:9" x14ac:dyDescent="0.2">
      <c r="A23" s="19" t="s">
        <v>43</v>
      </c>
      <c r="B23" s="19">
        <v>136</v>
      </c>
      <c r="C23" s="19">
        <v>852</v>
      </c>
      <c r="D23" s="19">
        <v>38</v>
      </c>
      <c r="E23" s="19">
        <v>143</v>
      </c>
      <c r="F23" s="19">
        <v>366</v>
      </c>
      <c r="G23" s="19">
        <v>9</v>
      </c>
      <c r="H23" s="19">
        <v>0</v>
      </c>
      <c r="I23" s="19">
        <v>1544</v>
      </c>
    </row>
    <row r="24" spans="1:9" x14ac:dyDescent="0.2">
      <c r="A24" s="19" t="s">
        <v>44</v>
      </c>
      <c r="B24" s="19">
        <v>119</v>
      </c>
      <c r="C24" s="19">
        <v>979</v>
      </c>
      <c r="D24" s="19">
        <v>32</v>
      </c>
      <c r="E24" s="19">
        <v>179</v>
      </c>
      <c r="F24" s="19">
        <v>427</v>
      </c>
      <c r="G24" s="19">
        <v>7</v>
      </c>
      <c r="H24" s="19">
        <v>0</v>
      </c>
      <c r="I24" s="19">
        <v>1743</v>
      </c>
    </row>
    <row r="25" spans="1:9" x14ac:dyDescent="0.2">
      <c r="A25" s="19" t="s">
        <v>45</v>
      </c>
      <c r="B25" s="19">
        <v>169</v>
      </c>
      <c r="C25" s="19">
        <v>827</v>
      </c>
      <c r="D25" s="19">
        <v>43</v>
      </c>
      <c r="E25" s="19">
        <v>138</v>
      </c>
      <c r="F25" s="19">
        <v>324</v>
      </c>
      <c r="G25" s="19">
        <v>8</v>
      </c>
      <c r="H25" s="19">
        <v>0</v>
      </c>
      <c r="I25" s="19">
        <v>1509</v>
      </c>
    </row>
    <row r="26" spans="1:9" x14ac:dyDescent="0.2">
      <c r="A26" s="19" t="s">
        <v>46</v>
      </c>
      <c r="B26" s="19">
        <v>95</v>
      </c>
      <c r="C26" s="19">
        <v>773</v>
      </c>
      <c r="D26" s="19">
        <v>56</v>
      </c>
      <c r="E26" s="19">
        <v>138</v>
      </c>
      <c r="F26" s="19">
        <v>298</v>
      </c>
      <c r="G26" s="19">
        <v>6</v>
      </c>
      <c r="H26" s="19">
        <v>0</v>
      </c>
      <c r="I26" s="19">
        <v>1366</v>
      </c>
    </row>
    <row r="27" spans="1:9" x14ac:dyDescent="0.2">
      <c r="A27" s="19" t="s">
        <v>47</v>
      </c>
      <c r="B27" s="19">
        <v>171</v>
      </c>
      <c r="C27" s="19">
        <v>836</v>
      </c>
      <c r="D27" s="19">
        <v>63</v>
      </c>
      <c r="E27" s="19">
        <v>119</v>
      </c>
      <c r="F27" s="19">
        <v>310</v>
      </c>
      <c r="G27" s="19">
        <v>17</v>
      </c>
      <c r="H27" s="19">
        <v>0</v>
      </c>
      <c r="I27" s="19">
        <v>1516</v>
      </c>
    </row>
    <row r="28" spans="1:9" x14ac:dyDescent="0.2">
      <c r="A28" s="19" t="s">
        <v>48</v>
      </c>
      <c r="B28" s="19">
        <v>136</v>
      </c>
      <c r="C28" s="19">
        <v>881</v>
      </c>
      <c r="D28" s="19">
        <v>29</v>
      </c>
      <c r="E28" s="19">
        <v>119</v>
      </c>
      <c r="F28" s="19">
        <v>264</v>
      </c>
      <c r="G28" s="19">
        <v>12</v>
      </c>
      <c r="H28" s="19">
        <v>0</v>
      </c>
      <c r="I28" s="19">
        <v>1441</v>
      </c>
    </row>
    <row r="29" spans="1:9" x14ac:dyDescent="0.2">
      <c r="A29" s="19" t="s">
        <v>49</v>
      </c>
      <c r="B29" s="19">
        <v>209</v>
      </c>
      <c r="C29" s="19">
        <v>843</v>
      </c>
      <c r="D29" s="19">
        <v>45</v>
      </c>
      <c r="E29" s="19">
        <v>99</v>
      </c>
      <c r="F29" s="19">
        <v>241</v>
      </c>
      <c r="G29" s="19">
        <v>7</v>
      </c>
      <c r="H29" s="19">
        <v>0</v>
      </c>
      <c r="I29" s="19">
        <v>1444</v>
      </c>
    </row>
    <row r="30" spans="1:9" x14ac:dyDescent="0.2">
      <c r="A30" s="19" t="s">
        <v>50</v>
      </c>
      <c r="B30" s="19">
        <v>327</v>
      </c>
      <c r="C30" s="19">
        <v>864</v>
      </c>
      <c r="D30" s="19">
        <v>52</v>
      </c>
      <c r="E30" s="19">
        <v>101</v>
      </c>
      <c r="F30" s="19">
        <v>275</v>
      </c>
      <c r="G30" s="19">
        <v>5</v>
      </c>
      <c r="H30" s="19">
        <v>0</v>
      </c>
      <c r="I30" s="19">
        <v>1624</v>
      </c>
    </row>
    <row r="31" spans="1:9" x14ac:dyDescent="0.2">
      <c r="A31" s="19" t="s">
        <v>51</v>
      </c>
      <c r="B31" s="19">
        <v>271</v>
      </c>
      <c r="C31" s="19">
        <v>1286</v>
      </c>
      <c r="D31" s="19">
        <v>40</v>
      </c>
      <c r="E31" s="19">
        <v>107</v>
      </c>
      <c r="F31" s="19">
        <v>294</v>
      </c>
      <c r="G31" s="19">
        <v>9</v>
      </c>
      <c r="H31" s="19">
        <v>10</v>
      </c>
      <c r="I31" s="19">
        <v>2017</v>
      </c>
    </row>
    <row r="32" spans="1:9" x14ac:dyDescent="0.2">
      <c r="A32" s="19" t="s">
        <v>52</v>
      </c>
      <c r="B32" s="19">
        <v>254</v>
      </c>
      <c r="C32" s="19">
        <v>944</v>
      </c>
      <c r="D32" s="19">
        <v>62</v>
      </c>
      <c r="E32" s="19">
        <v>123</v>
      </c>
      <c r="F32" s="19">
        <v>279</v>
      </c>
      <c r="G32" s="19">
        <v>7</v>
      </c>
      <c r="H32" s="19">
        <v>0</v>
      </c>
      <c r="I32" s="19">
        <v>1669</v>
      </c>
    </row>
    <row r="33" spans="1:9" x14ac:dyDescent="0.2">
      <c r="A33" s="19" t="s">
        <v>53</v>
      </c>
      <c r="B33" s="19">
        <v>351</v>
      </c>
      <c r="C33" s="19">
        <v>1380</v>
      </c>
      <c r="D33" s="19">
        <v>70</v>
      </c>
      <c r="E33" s="19">
        <v>179</v>
      </c>
      <c r="F33" s="19">
        <v>276</v>
      </c>
      <c r="G33" s="19">
        <v>7</v>
      </c>
      <c r="H33" s="19">
        <v>1</v>
      </c>
      <c r="I33" s="19">
        <v>2264</v>
      </c>
    </row>
    <row r="34" spans="1:9" x14ac:dyDescent="0.2">
      <c r="A34" s="19" t="s">
        <v>54</v>
      </c>
      <c r="B34" s="19">
        <v>317</v>
      </c>
      <c r="C34" s="19">
        <v>1344</v>
      </c>
      <c r="D34" s="19">
        <v>60</v>
      </c>
      <c r="E34" s="19">
        <v>159</v>
      </c>
      <c r="F34" s="19">
        <v>306</v>
      </c>
      <c r="G34" s="19">
        <v>10</v>
      </c>
      <c r="H34" s="19">
        <v>0</v>
      </c>
      <c r="I34" s="19">
        <v>2196</v>
      </c>
    </row>
    <row r="35" spans="1:9" x14ac:dyDescent="0.2">
      <c r="A35" s="21" t="s">
        <v>55</v>
      </c>
      <c r="B35" s="21">
        <v>331</v>
      </c>
      <c r="C35" s="21">
        <v>1095</v>
      </c>
      <c r="D35" s="21">
        <v>84</v>
      </c>
      <c r="E35" s="21">
        <v>161</v>
      </c>
      <c r="F35" s="21">
        <v>256</v>
      </c>
      <c r="G35" s="21">
        <v>7</v>
      </c>
      <c r="H35" s="21">
        <v>0</v>
      </c>
      <c r="I35" s="21">
        <v>1934</v>
      </c>
    </row>
    <row r="36" spans="1:9" x14ac:dyDescent="0.2">
      <c r="A36" s="38" t="s">
        <v>56</v>
      </c>
      <c r="B36" s="38"/>
      <c r="C36" s="38"/>
      <c r="D36" s="38"/>
      <c r="E36" s="38"/>
      <c r="F36" s="38"/>
      <c r="G36" s="38"/>
      <c r="H36" s="38"/>
      <c r="I36" s="38"/>
    </row>
    <row r="37" spans="1:9" ht="22.5" customHeight="1" x14ac:dyDescent="0.2">
      <c r="A37" s="38" t="s">
        <v>57</v>
      </c>
      <c r="B37" s="38"/>
      <c r="C37" s="38"/>
      <c r="D37" s="38"/>
      <c r="E37" s="38"/>
      <c r="F37" s="38"/>
      <c r="G37" s="38"/>
      <c r="H37" s="38"/>
      <c r="I37" s="38"/>
    </row>
    <row r="38" spans="1:9" x14ac:dyDescent="0.2">
      <c r="A38" s="38" t="s">
        <v>59</v>
      </c>
      <c r="B38" s="38"/>
      <c r="C38" s="38"/>
      <c r="D38" s="38"/>
      <c r="E38" s="38"/>
      <c r="F38" s="38"/>
      <c r="G38" s="38"/>
      <c r="H38" s="38"/>
      <c r="I38" s="38"/>
    </row>
  </sheetData>
  <sheetProtection sheet="1"/>
  <mergeCells count="4">
    <mergeCell ref="B1:E1"/>
    <mergeCell ref="A36:I36"/>
    <mergeCell ref="A37:I37"/>
    <mergeCell ref="A38:I38"/>
  </mergeCells>
  <hyperlinks>
    <hyperlink ref="A7" r:id="rId1" xr:uid="{00000000-0004-0000-14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38"/>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591</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31.5" x14ac:dyDescent="0.25">
      <c r="A10" s="19" t="s">
        <v>27</v>
      </c>
      <c r="B10" s="20" t="s">
        <v>80</v>
      </c>
      <c r="C10" s="20" t="s">
        <v>81</v>
      </c>
      <c r="D10" s="20" t="s">
        <v>82</v>
      </c>
      <c r="E10" s="20" t="s">
        <v>83</v>
      </c>
      <c r="F10" s="20" t="s">
        <v>85</v>
      </c>
      <c r="G10" s="20" t="s">
        <v>30</v>
      </c>
    </row>
    <row r="11" spans="1:16" x14ac:dyDescent="0.2">
      <c r="A11" s="19" t="s">
        <v>31</v>
      </c>
      <c r="B11" s="19">
        <v>1879</v>
      </c>
      <c r="C11" s="19">
        <v>222</v>
      </c>
      <c r="D11" s="19">
        <v>15</v>
      </c>
      <c r="E11" s="19">
        <v>0</v>
      </c>
      <c r="F11" s="19">
        <v>0</v>
      </c>
      <c r="G11" s="19">
        <v>2116</v>
      </c>
    </row>
    <row r="12" spans="1:16" x14ac:dyDescent="0.2">
      <c r="A12" s="19" t="s">
        <v>32</v>
      </c>
      <c r="B12" s="19">
        <v>1798</v>
      </c>
      <c r="C12" s="19">
        <v>277</v>
      </c>
      <c r="D12" s="19">
        <v>13</v>
      </c>
      <c r="E12" s="19">
        <v>0</v>
      </c>
      <c r="F12" s="19">
        <v>0</v>
      </c>
      <c r="G12" s="19">
        <v>2088</v>
      </c>
    </row>
    <row r="13" spans="1:16" x14ac:dyDescent="0.2">
      <c r="A13" s="19" t="s">
        <v>33</v>
      </c>
      <c r="B13" s="19">
        <v>1397</v>
      </c>
      <c r="C13" s="19">
        <v>182</v>
      </c>
      <c r="D13" s="19">
        <v>16</v>
      </c>
      <c r="E13" s="19">
        <v>0</v>
      </c>
      <c r="F13" s="19">
        <v>0</v>
      </c>
      <c r="G13" s="19">
        <v>1595</v>
      </c>
    </row>
    <row r="14" spans="1:16" x14ac:dyDescent="0.2">
      <c r="A14" s="19" t="s">
        <v>34</v>
      </c>
      <c r="B14" s="19">
        <v>1546</v>
      </c>
      <c r="C14" s="19">
        <v>250</v>
      </c>
      <c r="D14" s="19">
        <v>27</v>
      </c>
      <c r="E14" s="19">
        <v>0</v>
      </c>
      <c r="F14" s="19">
        <v>0</v>
      </c>
      <c r="G14" s="19">
        <v>1823</v>
      </c>
    </row>
    <row r="15" spans="1:16" x14ac:dyDescent="0.2">
      <c r="A15" s="19" t="s">
        <v>35</v>
      </c>
      <c r="B15" s="19">
        <v>1306</v>
      </c>
      <c r="C15" s="19">
        <v>192</v>
      </c>
      <c r="D15" s="19">
        <v>21</v>
      </c>
      <c r="E15" s="19">
        <v>0</v>
      </c>
      <c r="F15" s="19">
        <v>0</v>
      </c>
      <c r="G15" s="19">
        <v>1519</v>
      </c>
    </row>
    <row r="16" spans="1:16" x14ac:dyDescent="0.2">
      <c r="A16" s="19" t="s">
        <v>36</v>
      </c>
      <c r="B16" s="19">
        <v>1484</v>
      </c>
      <c r="C16" s="19">
        <v>192</v>
      </c>
      <c r="D16" s="19">
        <v>17</v>
      </c>
      <c r="E16" s="19">
        <v>0</v>
      </c>
      <c r="F16" s="19">
        <v>0</v>
      </c>
      <c r="G16" s="19">
        <v>1693</v>
      </c>
    </row>
    <row r="17" spans="1:7" x14ac:dyDescent="0.2">
      <c r="A17" s="19" t="s">
        <v>37</v>
      </c>
      <c r="B17" s="19">
        <v>1588</v>
      </c>
      <c r="C17" s="19">
        <v>184</v>
      </c>
      <c r="D17" s="19">
        <v>35</v>
      </c>
      <c r="E17" s="19">
        <v>0</v>
      </c>
      <c r="F17" s="19">
        <v>1</v>
      </c>
      <c r="G17" s="19">
        <v>1808</v>
      </c>
    </row>
    <row r="18" spans="1:7" x14ac:dyDescent="0.2">
      <c r="A18" s="19" t="s">
        <v>38</v>
      </c>
      <c r="B18" s="19">
        <v>1131</v>
      </c>
      <c r="C18" s="19">
        <v>142</v>
      </c>
      <c r="D18" s="19">
        <v>26</v>
      </c>
      <c r="E18" s="19">
        <v>0</v>
      </c>
      <c r="F18" s="19">
        <v>0</v>
      </c>
      <c r="G18" s="19">
        <v>1299</v>
      </c>
    </row>
    <row r="19" spans="1:7" x14ac:dyDescent="0.2">
      <c r="A19" s="19" t="s">
        <v>39</v>
      </c>
      <c r="B19" s="19">
        <v>1382</v>
      </c>
      <c r="C19" s="19">
        <v>172</v>
      </c>
      <c r="D19" s="19">
        <v>20</v>
      </c>
      <c r="E19" s="19">
        <v>0</v>
      </c>
      <c r="F19" s="19">
        <v>0</v>
      </c>
      <c r="G19" s="19">
        <v>1574</v>
      </c>
    </row>
    <row r="20" spans="1:7" x14ac:dyDescent="0.2">
      <c r="A20" s="19" t="s">
        <v>40</v>
      </c>
      <c r="B20" s="19">
        <v>1483</v>
      </c>
      <c r="C20" s="19">
        <v>196</v>
      </c>
      <c r="D20" s="19">
        <v>22</v>
      </c>
      <c r="E20" s="19">
        <v>0</v>
      </c>
      <c r="F20" s="19">
        <v>0</v>
      </c>
      <c r="G20" s="19">
        <v>1701</v>
      </c>
    </row>
    <row r="21" spans="1:7" x14ac:dyDescent="0.2">
      <c r="A21" s="19" t="s">
        <v>41</v>
      </c>
      <c r="B21" s="19">
        <v>1363</v>
      </c>
      <c r="C21" s="19">
        <v>206</v>
      </c>
      <c r="D21" s="19">
        <v>20</v>
      </c>
      <c r="E21" s="19">
        <v>1</v>
      </c>
      <c r="F21" s="19">
        <v>0</v>
      </c>
      <c r="G21" s="19">
        <v>1590</v>
      </c>
    </row>
    <row r="22" spans="1:7" x14ac:dyDescent="0.2">
      <c r="A22" s="19" t="s">
        <v>42</v>
      </c>
      <c r="B22" s="19">
        <v>1689</v>
      </c>
      <c r="C22" s="19">
        <v>172</v>
      </c>
      <c r="D22" s="19">
        <v>33</v>
      </c>
      <c r="E22" s="19">
        <v>0</v>
      </c>
      <c r="F22" s="19">
        <v>0</v>
      </c>
      <c r="G22" s="19">
        <v>1894</v>
      </c>
    </row>
    <row r="23" spans="1:7" x14ac:dyDescent="0.2">
      <c r="A23" s="19" t="s">
        <v>43</v>
      </c>
      <c r="B23" s="19">
        <v>1349</v>
      </c>
      <c r="C23" s="19">
        <v>162</v>
      </c>
      <c r="D23" s="19">
        <v>33</v>
      </c>
      <c r="E23" s="19">
        <v>0</v>
      </c>
      <c r="F23" s="19">
        <v>0</v>
      </c>
      <c r="G23" s="19">
        <v>1544</v>
      </c>
    </row>
    <row r="24" spans="1:7" x14ac:dyDescent="0.2">
      <c r="A24" s="19" t="s">
        <v>44</v>
      </c>
      <c r="B24" s="19">
        <v>1502</v>
      </c>
      <c r="C24" s="19">
        <v>210</v>
      </c>
      <c r="D24" s="19">
        <v>31</v>
      </c>
      <c r="E24" s="19">
        <v>0</v>
      </c>
      <c r="F24" s="19">
        <v>0</v>
      </c>
      <c r="G24" s="19">
        <v>1743</v>
      </c>
    </row>
    <row r="25" spans="1:7" x14ac:dyDescent="0.2">
      <c r="A25" s="19" t="s">
        <v>45</v>
      </c>
      <c r="B25" s="19">
        <v>1266</v>
      </c>
      <c r="C25" s="19">
        <v>203</v>
      </c>
      <c r="D25" s="19">
        <v>40</v>
      </c>
      <c r="E25" s="19">
        <v>0</v>
      </c>
      <c r="F25" s="19">
        <v>0</v>
      </c>
      <c r="G25" s="19">
        <v>1509</v>
      </c>
    </row>
    <row r="26" spans="1:7" x14ac:dyDescent="0.2">
      <c r="A26" s="19" t="s">
        <v>46</v>
      </c>
      <c r="B26" s="19">
        <v>1158</v>
      </c>
      <c r="C26" s="19">
        <v>154</v>
      </c>
      <c r="D26" s="19">
        <v>54</v>
      </c>
      <c r="E26" s="19">
        <v>0</v>
      </c>
      <c r="F26" s="19">
        <v>0</v>
      </c>
      <c r="G26" s="19">
        <v>1366</v>
      </c>
    </row>
    <row r="27" spans="1:7" x14ac:dyDescent="0.2">
      <c r="A27" s="19" t="s">
        <v>47</v>
      </c>
      <c r="B27" s="19">
        <v>1256</v>
      </c>
      <c r="C27" s="19">
        <v>192</v>
      </c>
      <c r="D27" s="19">
        <v>68</v>
      </c>
      <c r="E27" s="19">
        <v>0</v>
      </c>
      <c r="F27" s="19">
        <v>0</v>
      </c>
      <c r="G27" s="19">
        <v>1516</v>
      </c>
    </row>
    <row r="28" spans="1:7" x14ac:dyDescent="0.2">
      <c r="A28" s="19" t="s">
        <v>48</v>
      </c>
      <c r="B28" s="19">
        <v>1223</v>
      </c>
      <c r="C28" s="19">
        <v>184</v>
      </c>
      <c r="D28" s="19">
        <v>34</v>
      </c>
      <c r="E28" s="19">
        <v>0</v>
      </c>
      <c r="F28" s="19">
        <v>0</v>
      </c>
      <c r="G28" s="19">
        <v>1441</v>
      </c>
    </row>
    <row r="29" spans="1:7" x14ac:dyDescent="0.2">
      <c r="A29" s="19" t="s">
        <v>49</v>
      </c>
      <c r="B29" s="19">
        <v>1196</v>
      </c>
      <c r="C29" s="19">
        <v>207</v>
      </c>
      <c r="D29" s="19">
        <v>41</v>
      </c>
      <c r="E29" s="19">
        <v>0</v>
      </c>
      <c r="F29" s="19">
        <v>0</v>
      </c>
      <c r="G29" s="19">
        <v>1444</v>
      </c>
    </row>
    <row r="30" spans="1:7" x14ac:dyDescent="0.2">
      <c r="A30" s="19" t="s">
        <v>50</v>
      </c>
      <c r="B30" s="19">
        <v>1264</v>
      </c>
      <c r="C30" s="19">
        <v>304</v>
      </c>
      <c r="D30" s="19">
        <v>56</v>
      </c>
      <c r="E30" s="19">
        <v>0</v>
      </c>
      <c r="F30" s="19">
        <v>0</v>
      </c>
      <c r="G30" s="19">
        <v>1624</v>
      </c>
    </row>
    <row r="31" spans="1:7" x14ac:dyDescent="0.2">
      <c r="A31" s="19" t="s">
        <v>51</v>
      </c>
      <c r="B31" s="19">
        <v>1719</v>
      </c>
      <c r="C31" s="19">
        <v>260</v>
      </c>
      <c r="D31" s="19">
        <v>36</v>
      </c>
      <c r="E31" s="19">
        <v>0</v>
      </c>
      <c r="F31" s="19">
        <v>2</v>
      </c>
      <c r="G31" s="19">
        <v>2017</v>
      </c>
    </row>
    <row r="32" spans="1:7" x14ac:dyDescent="0.2">
      <c r="A32" s="19" t="s">
        <v>52</v>
      </c>
      <c r="B32" s="19">
        <v>1350</v>
      </c>
      <c r="C32" s="19">
        <v>268</v>
      </c>
      <c r="D32" s="19">
        <v>51</v>
      </c>
      <c r="E32" s="19">
        <v>0</v>
      </c>
      <c r="F32" s="19">
        <v>0</v>
      </c>
      <c r="G32" s="19">
        <v>1669</v>
      </c>
    </row>
    <row r="33" spans="1:7" x14ac:dyDescent="0.2">
      <c r="A33" s="19" t="s">
        <v>53</v>
      </c>
      <c r="B33" s="19">
        <v>1866</v>
      </c>
      <c r="C33" s="19">
        <v>332</v>
      </c>
      <c r="D33" s="19">
        <v>65</v>
      </c>
      <c r="E33" s="19">
        <v>0</v>
      </c>
      <c r="F33" s="19">
        <v>1</v>
      </c>
      <c r="G33" s="19">
        <v>2264</v>
      </c>
    </row>
    <row r="34" spans="1:7" x14ac:dyDescent="0.2">
      <c r="A34" s="19" t="s">
        <v>54</v>
      </c>
      <c r="B34" s="19">
        <v>1870</v>
      </c>
      <c r="C34" s="19">
        <v>265</v>
      </c>
      <c r="D34" s="19">
        <v>61</v>
      </c>
      <c r="E34" s="19">
        <v>0</v>
      </c>
      <c r="F34" s="19">
        <v>0</v>
      </c>
      <c r="G34" s="19">
        <v>2196</v>
      </c>
    </row>
    <row r="35" spans="1:7" x14ac:dyDescent="0.2">
      <c r="A35" s="21" t="s">
        <v>55</v>
      </c>
      <c r="B35" s="21">
        <v>1563</v>
      </c>
      <c r="C35" s="21">
        <v>285</v>
      </c>
      <c r="D35" s="21">
        <v>86</v>
      </c>
      <c r="E35" s="21">
        <v>0</v>
      </c>
      <c r="F35" s="21">
        <v>0</v>
      </c>
      <c r="G35" s="21">
        <v>1934</v>
      </c>
    </row>
    <row r="36" spans="1:7" ht="22.5" customHeight="1" x14ac:dyDescent="0.2">
      <c r="A36" s="38" t="s">
        <v>56</v>
      </c>
      <c r="B36" s="38"/>
      <c r="C36" s="38"/>
      <c r="D36" s="38"/>
      <c r="E36" s="38"/>
      <c r="F36" s="38"/>
      <c r="G36" s="38"/>
    </row>
    <row r="37" spans="1:7" ht="22.5" customHeight="1" x14ac:dyDescent="0.2">
      <c r="A37" s="38" t="s">
        <v>57</v>
      </c>
      <c r="B37" s="38"/>
      <c r="C37" s="38"/>
      <c r="D37" s="38"/>
      <c r="E37" s="38"/>
      <c r="F37" s="38"/>
      <c r="G37" s="38"/>
    </row>
    <row r="38" spans="1:7" x14ac:dyDescent="0.2">
      <c r="A38" s="38" t="s">
        <v>59</v>
      </c>
      <c r="B38" s="38"/>
      <c r="C38" s="38"/>
      <c r="D38" s="38"/>
      <c r="E38" s="38"/>
      <c r="F38" s="38"/>
      <c r="G38" s="38"/>
    </row>
  </sheetData>
  <sheetProtection sheet="1"/>
  <mergeCells count="4">
    <mergeCell ref="B1:E1"/>
    <mergeCell ref="A36:G36"/>
    <mergeCell ref="A37:G37"/>
    <mergeCell ref="A38:G38"/>
  </mergeCells>
  <hyperlinks>
    <hyperlink ref="A7" r:id="rId1" xr:uid="{00000000-0004-0000-15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593</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594</v>
      </c>
      <c r="B10" s="19" t="s">
        <v>595</v>
      </c>
      <c r="C10" s="20" t="s">
        <v>31</v>
      </c>
      <c r="D10" s="20" t="s">
        <v>32</v>
      </c>
      <c r="E10" s="20" t="s">
        <v>43</v>
      </c>
      <c r="F10" s="20" t="s">
        <v>98</v>
      </c>
      <c r="G10" s="20" t="s">
        <v>99</v>
      </c>
    </row>
    <row r="11" spans="1:16" x14ac:dyDescent="0.2">
      <c r="A11" s="19" t="s">
        <v>596</v>
      </c>
      <c r="B11" s="19" t="s">
        <v>80</v>
      </c>
      <c r="C11" s="19">
        <v>180</v>
      </c>
      <c r="D11" s="19">
        <v>196</v>
      </c>
      <c r="E11" s="19">
        <v>54</v>
      </c>
      <c r="F11" s="19">
        <v>908</v>
      </c>
      <c r="G11" s="19">
        <v>1552</v>
      </c>
    </row>
    <row r="12" spans="1:16" x14ac:dyDescent="0.2">
      <c r="A12" s="19" t="s">
        <v>597</v>
      </c>
      <c r="B12" s="19" t="s">
        <v>80</v>
      </c>
      <c r="C12" s="19">
        <v>173</v>
      </c>
      <c r="D12" s="19">
        <v>183</v>
      </c>
      <c r="E12" s="19">
        <v>178</v>
      </c>
      <c r="F12" s="19">
        <v>922</v>
      </c>
      <c r="G12" s="19">
        <v>1880</v>
      </c>
    </row>
    <row r="13" spans="1:16" x14ac:dyDescent="0.2">
      <c r="A13" s="19" t="s">
        <v>598</v>
      </c>
      <c r="B13" s="19" t="s">
        <v>81</v>
      </c>
      <c r="C13" s="19">
        <v>162</v>
      </c>
      <c r="D13" s="19">
        <v>211</v>
      </c>
      <c r="E13" s="19">
        <v>91</v>
      </c>
      <c r="F13" s="19">
        <v>930</v>
      </c>
      <c r="G13" s="19">
        <v>1601</v>
      </c>
    </row>
    <row r="14" spans="1:16" x14ac:dyDescent="0.2">
      <c r="A14" s="19" t="s">
        <v>599</v>
      </c>
      <c r="B14" s="19" t="s">
        <v>80</v>
      </c>
      <c r="C14" s="19">
        <v>157</v>
      </c>
      <c r="D14" s="19">
        <v>125</v>
      </c>
      <c r="E14" s="19">
        <v>112</v>
      </c>
      <c r="F14" s="19">
        <v>726</v>
      </c>
      <c r="G14" s="19">
        <v>1450</v>
      </c>
    </row>
    <row r="15" spans="1:16" x14ac:dyDescent="0.2">
      <c r="A15" s="19" t="s">
        <v>600</v>
      </c>
      <c r="B15" s="19" t="s">
        <v>80</v>
      </c>
      <c r="C15" s="19">
        <v>115</v>
      </c>
      <c r="D15" s="19">
        <v>106</v>
      </c>
      <c r="E15" s="19">
        <v>50</v>
      </c>
      <c r="F15" s="19">
        <v>538</v>
      </c>
      <c r="G15" s="19">
        <v>938</v>
      </c>
    </row>
    <row r="16" spans="1:16" x14ac:dyDescent="0.2">
      <c r="A16" s="19" t="s">
        <v>601</v>
      </c>
      <c r="B16" s="19" t="s">
        <v>80</v>
      </c>
      <c r="C16" s="19">
        <v>106</v>
      </c>
      <c r="D16" s="19">
        <v>96</v>
      </c>
      <c r="E16" s="19">
        <v>7</v>
      </c>
      <c r="F16" s="19">
        <v>416</v>
      </c>
      <c r="G16" s="19">
        <v>519</v>
      </c>
    </row>
    <row r="17" spans="1:7" x14ac:dyDescent="0.2">
      <c r="A17" s="19" t="s">
        <v>602</v>
      </c>
      <c r="B17" s="19" t="s">
        <v>80</v>
      </c>
      <c r="C17" s="19">
        <v>100</v>
      </c>
      <c r="D17" s="19">
        <v>86</v>
      </c>
      <c r="E17" s="19">
        <v>46</v>
      </c>
      <c r="F17" s="19">
        <v>451</v>
      </c>
      <c r="G17" s="19">
        <v>816</v>
      </c>
    </row>
    <row r="18" spans="1:7" x14ac:dyDescent="0.2">
      <c r="A18" s="19" t="s">
        <v>603</v>
      </c>
      <c r="B18" s="19" t="s">
        <v>80</v>
      </c>
      <c r="C18" s="19">
        <v>80</v>
      </c>
      <c r="D18" s="19">
        <v>79</v>
      </c>
      <c r="E18" s="19">
        <v>25</v>
      </c>
      <c r="F18" s="19">
        <v>355</v>
      </c>
      <c r="G18" s="19">
        <v>542</v>
      </c>
    </row>
    <row r="19" spans="1:7" x14ac:dyDescent="0.2">
      <c r="A19" s="19" t="s">
        <v>604</v>
      </c>
      <c r="B19" s="19" t="s">
        <v>80</v>
      </c>
      <c r="C19" s="19">
        <v>78</v>
      </c>
      <c r="D19" s="19">
        <v>63</v>
      </c>
      <c r="E19" s="19">
        <v>61</v>
      </c>
      <c r="F19" s="19">
        <v>333</v>
      </c>
      <c r="G19" s="19">
        <v>731</v>
      </c>
    </row>
    <row r="20" spans="1:7" x14ac:dyDescent="0.2">
      <c r="A20" s="19" t="s">
        <v>605</v>
      </c>
      <c r="B20" s="19" t="s">
        <v>80</v>
      </c>
      <c r="C20" s="19">
        <v>71</v>
      </c>
      <c r="D20" s="19">
        <v>59</v>
      </c>
      <c r="E20" s="19">
        <v>2</v>
      </c>
      <c r="F20" s="19">
        <v>349</v>
      </c>
      <c r="G20" s="19">
        <v>468</v>
      </c>
    </row>
    <row r="21" spans="1:7" x14ac:dyDescent="0.2">
      <c r="A21" s="19" t="s">
        <v>606</v>
      </c>
      <c r="B21" s="19" t="s">
        <v>80</v>
      </c>
      <c r="C21" s="19">
        <v>64</v>
      </c>
      <c r="D21" s="19">
        <v>49</v>
      </c>
      <c r="E21" s="19">
        <v>32</v>
      </c>
      <c r="F21" s="19">
        <v>336</v>
      </c>
      <c r="G21" s="19">
        <v>658</v>
      </c>
    </row>
    <row r="22" spans="1:7" x14ac:dyDescent="0.2">
      <c r="A22" s="19" t="s">
        <v>598</v>
      </c>
      <c r="B22" s="19" t="s">
        <v>80</v>
      </c>
      <c r="C22" s="19">
        <v>51</v>
      </c>
      <c r="D22" s="19">
        <v>78</v>
      </c>
      <c r="E22" s="19">
        <v>47</v>
      </c>
      <c r="F22" s="19">
        <v>411</v>
      </c>
      <c r="G22" s="19">
        <v>742</v>
      </c>
    </row>
    <row r="23" spans="1:7" x14ac:dyDescent="0.2">
      <c r="A23" s="19" t="s">
        <v>607</v>
      </c>
      <c r="B23" s="19" t="s">
        <v>81</v>
      </c>
      <c r="C23" s="19">
        <v>35</v>
      </c>
      <c r="D23" s="19">
        <v>45</v>
      </c>
      <c r="E23" s="19">
        <v>26</v>
      </c>
      <c r="F23" s="19">
        <v>179</v>
      </c>
      <c r="G23" s="19">
        <v>292</v>
      </c>
    </row>
    <row r="24" spans="1:7" x14ac:dyDescent="0.2">
      <c r="A24" s="19" t="s">
        <v>608</v>
      </c>
      <c r="B24" s="19" t="s">
        <v>80</v>
      </c>
      <c r="C24" s="19">
        <v>34</v>
      </c>
      <c r="D24" s="19">
        <v>27</v>
      </c>
      <c r="E24" s="19">
        <v>19</v>
      </c>
      <c r="F24" s="19">
        <v>161</v>
      </c>
      <c r="G24" s="19">
        <v>358</v>
      </c>
    </row>
    <row r="25" spans="1:7" x14ac:dyDescent="0.2">
      <c r="A25" s="19" t="s">
        <v>609</v>
      </c>
      <c r="B25" s="19" t="s">
        <v>80</v>
      </c>
      <c r="C25" s="19">
        <v>34</v>
      </c>
      <c r="D25" s="19">
        <v>43</v>
      </c>
      <c r="E25" s="19">
        <v>25</v>
      </c>
      <c r="F25" s="19">
        <v>171</v>
      </c>
      <c r="G25" s="19">
        <v>306</v>
      </c>
    </row>
    <row r="26" spans="1:7" x14ac:dyDescent="0.2">
      <c r="A26" s="19" t="s">
        <v>610</v>
      </c>
      <c r="B26" s="19" t="s">
        <v>80</v>
      </c>
      <c r="C26" s="19">
        <v>31</v>
      </c>
      <c r="D26" s="19">
        <v>23</v>
      </c>
      <c r="E26" s="19">
        <v>20</v>
      </c>
      <c r="F26" s="19">
        <v>164</v>
      </c>
      <c r="G26" s="19">
        <v>285</v>
      </c>
    </row>
    <row r="27" spans="1:7" x14ac:dyDescent="0.2">
      <c r="A27" s="19" t="s">
        <v>611</v>
      </c>
      <c r="B27" s="19" t="s">
        <v>80</v>
      </c>
      <c r="C27" s="19">
        <v>29</v>
      </c>
      <c r="D27" s="19">
        <v>27</v>
      </c>
      <c r="E27" s="19">
        <v>1</v>
      </c>
      <c r="F27" s="19">
        <v>125</v>
      </c>
      <c r="G27" s="19">
        <v>199</v>
      </c>
    </row>
    <row r="28" spans="1:7" x14ac:dyDescent="0.2">
      <c r="A28" s="19" t="s">
        <v>612</v>
      </c>
      <c r="B28" s="19" t="s">
        <v>80</v>
      </c>
      <c r="C28" s="19">
        <v>26</v>
      </c>
      <c r="D28" s="19">
        <v>20</v>
      </c>
      <c r="E28" s="19">
        <v>6</v>
      </c>
      <c r="F28" s="19">
        <v>85</v>
      </c>
      <c r="G28" s="19">
        <v>122</v>
      </c>
    </row>
    <row r="29" spans="1:7" x14ac:dyDescent="0.2">
      <c r="A29" s="19" t="s">
        <v>613</v>
      </c>
      <c r="B29" s="19" t="s">
        <v>80</v>
      </c>
      <c r="C29" s="19">
        <v>25</v>
      </c>
      <c r="D29" s="19">
        <v>30</v>
      </c>
      <c r="E29" s="19">
        <v>19</v>
      </c>
      <c r="F29" s="19">
        <v>141</v>
      </c>
      <c r="G29" s="19">
        <v>288</v>
      </c>
    </row>
    <row r="30" spans="1:7" x14ac:dyDescent="0.2">
      <c r="A30" s="19" t="s">
        <v>614</v>
      </c>
      <c r="B30" s="19" t="s">
        <v>80</v>
      </c>
      <c r="C30" s="19">
        <v>24</v>
      </c>
      <c r="D30" s="19">
        <v>17</v>
      </c>
      <c r="E30" s="19">
        <v>52</v>
      </c>
      <c r="F30" s="19">
        <v>117</v>
      </c>
      <c r="G30" s="19">
        <v>501</v>
      </c>
    </row>
    <row r="31" spans="1:7" x14ac:dyDescent="0.2">
      <c r="A31" s="19" t="s">
        <v>615</v>
      </c>
      <c r="B31" s="19" t="s">
        <v>616</v>
      </c>
      <c r="C31" s="19">
        <v>541</v>
      </c>
      <c r="D31" s="19">
        <v>525</v>
      </c>
      <c r="E31" s="19">
        <v>671</v>
      </c>
      <c r="F31" s="19">
        <v>3016</v>
      </c>
      <c r="G31" s="19">
        <v>6452</v>
      </c>
    </row>
    <row r="32" spans="1:7" x14ac:dyDescent="0.2">
      <c r="A32" s="21" t="s">
        <v>30</v>
      </c>
      <c r="B32" s="21" t="s">
        <v>161</v>
      </c>
      <c r="C32" s="21">
        <v>2116</v>
      </c>
      <c r="D32" s="21">
        <v>2088</v>
      </c>
      <c r="E32" s="21">
        <v>1544</v>
      </c>
      <c r="F32" s="21">
        <v>10834</v>
      </c>
      <c r="G32" s="21">
        <v>20700</v>
      </c>
    </row>
    <row r="33" spans="1:7" ht="22.5" customHeight="1" x14ac:dyDescent="0.2">
      <c r="A33" s="38" t="s">
        <v>56</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16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37"/>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618</v>
      </c>
    </row>
    <row r="6" spans="1:16" ht="16" customHeight="1" x14ac:dyDescent="0.25">
      <c r="A6" s="12" t="s">
        <v>25</v>
      </c>
    </row>
    <row r="7" spans="1:16" ht="15" customHeight="1" x14ac:dyDescent="0.2">
      <c r="A7" s="6" t="s">
        <v>23</v>
      </c>
    </row>
    <row r="9" spans="1:16" x14ac:dyDescent="0.2">
      <c r="A9" s="18"/>
      <c r="B9" s="18"/>
      <c r="C9" s="18"/>
      <c r="D9" s="18"/>
      <c r="E9" s="18"/>
      <c r="F9" s="18"/>
      <c r="G9" s="18"/>
      <c r="H9" s="18"/>
      <c r="I9" s="18"/>
      <c r="J9" s="18"/>
    </row>
    <row r="10" spans="1:16" ht="31.5" x14ac:dyDescent="0.25">
      <c r="A10" s="19" t="s">
        <v>27</v>
      </c>
      <c r="B10" s="20" t="s">
        <v>80</v>
      </c>
      <c r="C10" s="20" t="s">
        <v>81</v>
      </c>
      <c r="D10" s="20" t="s">
        <v>82</v>
      </c>
      <c r="E10" s="20" t="s">
        <v>83</v>
      </c>
      <c r="F10" s="20" t="s">
        <v>84</v>
      </c>
      <c r="G10" s="20" t="s">
        <v>89</v>
      </c>
      <c r="H10" s="20" t="s">
        <v>90</v>
      </c>
      <c r="I10" s="20" t="s">
        <v>554</v>
      </c>
      <c r="J10" s="20" t="s">
        <v>30</v>
      </c>
    </row>
    <row r="11" spans="1:16" x14ac:dyDescent="0.2">
      <c r="A11" s="19" t="s">
        <v>31</v>
      </c>
      <c r="B11" s="19">
        <v>324</v>
      </c>
      <c r="C11" s="19">
        <v>1921</v>
      </c>
      <c r="D11" s="19">
        <v>1657</v>
      </c>
      <c r="E11" s="19">
        <v>172</v>
      </c>
      <c r="F11" s="19">
        <v>11</v>
      </c>
      <c r="G11" s="19">
        <v>0</v>
      </c>
      <c r="H11" s="19">
        <v>0</v>
      </c>
      <c r="I11" s="19">
        <v>0</v>
      </c>
      <c r="J11" s="19">
        <v>4085</v>
      </c>
    </row>
    <row r="12" spans="1:16" x14ac:dyDescent="0.2">
      <c r="A12" s="19" t="s">
        <v>32</v>
      </c>
      <c r="B12" s="19">
        <v>242</v>
      </c>
      <c r="C12" s="19">
        <v>2086</v>
      </c>
      <c r="D12" s="19">
        <v>1574</v>
      </c>
      <c r="E12" s="19">
        <v>97</v>
      </c>
      <c r="F12" s="19">
        <v>1</v>
      </c>
      <c r="G12" s="19">
        <v>2</v>
      </c>
      <c r="H12" s="19">
        <v>0</v>
      </c>
      <c r="I12" s="19">
        <v>0</v>
      </c>
      <c r="J12" s="19">
        <v>4002</v>
      </c>
    </row>
    <row r="13" spans="1:16" x14ac:dyDescent="0.2">
      <c r="A13" s="19" t="s">
        <v>33</v>
      </c>
      <c r="B13" s="19">
        <v>269</v>
      </c>
      <c r="C13" s="19">
        <v>1149</v>
      </c>
      <c r="D13" s="19">
        <v>1270</v>
      </c>
      <c r="E13" s="19">
        <v>123</v>
      </c>
      <c r="F13" s="19">
        <v>1</v>
      </c>
      <c r="G13" s="19">
        <v>1</v>
      </c>
      <c r="H13" s="19">
        <v>0</v>
      </c>
      <c r="I13" s="19">
        <v>5</v>
      </c>
      <c r="J13" s="19">
        <v>2818</v>
      </c>
    </row>
    <row r="14" spans="1:16" x14ac:dyDescent="0.2">
      <c r="A14" s="19" t="s">
        <v>34</v>
      </c>
      <c r="B14" s="19">
        <v>340</v>
      </c>
      <c r="C14" s="19">
        <v>1560</v>
      </c>
      <c r="D14" s="19">
        <v>1263</v>
      </c>
      <c r="E14" s="19">
        <v>174</v>
      </c>
      <c r="F14" s="19">
        <v>17</v>
      </c>
      <c r="G14" s="19">
        <v>1</v>
      </c>
      <c r="H14" s="19">
        <v>0</v>
      </c>
      <c r="I14" s="19">
        <v>4</v>
      </c>
      <c r="J14" s="19">
        <v>3359</v>
      </c>
    </row>
    <row r="15" spans="1:16" x14ac:dyDescent="0.2">
      <c r="A15" s="19" t="s">
        <v>35</v>
      </c>
      <c r="B15" s="19">
        <v>311</v>
      </c>
      <c r="C15" s="19">
        <v>1578</v>
      </c>
      <c r="D15" s="19">
        <v>1079</v>
      </c>
      <c r="E15" s="19">
        <v>139</v>
      </c>
      <c r="F15" s="19">
        <v>2</v>
      </c>
      <c r="G15" s="19">
        <v>5</v>
      </c>
      <c r="H15" s="19">
        <v>0</v>
      </c>
      <c r="I15" s="19">
        <v>6</v>
      </c>
      <c r="J15" s="19">
        <v>3120</v>
      </c>
    </row>
    <row r="16" spans="1:16" x14ac:dyDescent="0.2">
      <c r="A16" s="19" t="s">
        <v>36</v>
      </c>
      <c r="B16" s="19">
        <v>229</v>
      </c>
      <c r="C16" s="19">
        <v>1651</v>
      </c>
      <c r="D16" s="19">
        <v>852</v>
      </c>
      <c r="E16" s="19">
        <v>89</v>
      </c>
      <c r="F16" s="19">
        <v>0</v>
      </c>
      <c r="G16" s="19">
        <v>0</v>
      </c>
      <c r="H16" s="19">
        <v>1</v>
      </c>
      <c r="I16" s="19">
        <v>3</v>
      </c>
      <c r="J16" s="19">
        <v>2825</v>
      </c>
    </row>
    <row r="17" spans="1:10" x14ac:dyDescent="0.2">
      <c r="A17" s="19" t="s">
        <v>37</v>
      </c>
      <c r="B17" s="19">
        <v>89</v>
      </c>
      <c r="C17" s="19">
        <v>1194</v>
      </c>
      <c r="D17" s="19">
        <v>1140</v>
      </c>
      <c r="E17" s="19">
        <v>122</v>
      </c>
      <c r="F17" s="19">
        <v>1</v>
      </c>
      <c r="G17" s="19">
        <v>0</v>
      </c>
      <c r="H17" s="19">
        <v>0</v>
      </c>
      <c r="I17" s="19">
        <v>9</v>
      </c>
      <c r="J17" s="19">
        <v>2555</v>
      </c>
    </row>
    <row r="18" spans="1:10" x14ac:dyDescent="0.2">
      <c r="A18" s="19" t="s">
        <v>38</v>
      </c>
      <c r="B18" s="19">
        <v>125</v>
      </c>
      <c r="C18" s="19">
        <v>738</v>
      </c>
      <c r="D18" s="19">
        <v>999</v>
      </c>
      <c r="E18" s="19">
        <v>156</v>
      </c>
      <c r="F18" s="19">
        <v>2</v>
      </c>
      <c r="G18" s="19">
        <v>0</v>
      </c>
      <c r="H18" s="19">
        <v>0</v>
      </c>
      <c r="I18" s="19">
        <v>4</v>
      </c>
      <c r="J18" s="19">
        <v>2024</v>
      </c>
    </row>
    <row r="19" spans="1:10" x14ac:dyDescent="0.2">
      <c r="A19" s="19" t="s">
        <v>39</v>
      </c>
      <c r="B19" s="19">
        <v>203</v>
      </c>
      <c r="C19" s="19">
        <v>2026</v>
      </c>
      <c r="D19" s="19">
        <v>2583</v>
      </c>
      <c r="E19" s="19">
        <v>166</v>
      </c>
      <c r="F19" s="19">
        <v>132</v>
      </c>
      <c r="G19" s="19">
        <v>1</v>
      </c>
      <c r="H19" s="19">
        <v>0</v>
      </c>
      <c r="I19" s="19">
        <v>1</v>
      </c>
      <c r="J19" s="19">
        <v>5112</v>
      </c>
    </row>
    <row r="20" spans="1:10" x14ac:dyDescent="0.2">
      <c r="A20" s="19" t="s">
        <v>40</v>
      </c>
      <c r="B20" s="19">
        <v>165</v>
      </c>
      <c r="C20" s="19">
        <v>1657</v>
      </c>
      <c r="D20" s="19">
        <v>1619</v>
      </c>
      <c r="E20" s="19">
        <v>136</v>
      </c>
      <c r="F20" s="19">
        <v>42</v>
      </c>
      <c r="G20" s="19">
        <v>0</v>
      </c>
      <c r="H20" s="19">
        <v>0</v>
      </c>
      <c r="I20" s="19">
        <v>0</v>
      </c>
      <c r="J20" s="19">
        <v>3619</v>
      </c>
    </row>
    <row r="21" spans="1:10" x14ac:dyDescent="0.2">
      <c r="A21" s="19" t="s">
        <v>41</v>
      </c>
      <c r="B21" s="19">
        <v>113</v>
      </c>
      <c r="C21" s="19">
        <v>2247</v>
      </c>
      <c r="D21" s="19">
        <v>1411</v>
      </c>
      <c r="E21" s="19">
        <v>110</v>
      </c>
      <c r="F21" s="19">
        <v>30</v>
      </c>
      <c r="G21" s="19">
        <v>1</v>
      </c>
      <c r="H21" s="19">
        <v>0</v>
      </c>
      <c r="I21" s="19">
        <v>4</v>
      </c>
      <c r="J21" s="19">
        <v>3916</v>
      </c>
    </row>
    <row r="22" spans="1:10" x14ac:dyDescent="0.2">
      <c r="A22" s="19" t="s">
        <v>42</v>
      </c>
      <c r="B22" s="19">
        <v>25</v>
      </c>
      <c r="C22" s="19">
        <v>2149</v>
      </c>
      <c r="D22" s="19">
        <v>1481</v>
      </c>
      <c r="E22" s="19">
        <v>100</v>
      </c>
      <c r="F22" s="19">
        <v>36</v>
      </c>
      <c r="G22" s="19">
        <v>1</v>
      </c>
      <c r="H22" s="19">
        <v>0</v>
      </c>
      <c r="I22" s="19">
        <v>1</v>
      </c>
      <c r="J22" s="19">
        <v>3793</v>
      </c>
    </row>
    <row r="23" spans="1:10" x14ac:dyDescent="0.2">
      <c r="A23" s="19" t="s">
        <v>43</v>
      </c>
      <c r="B23" s="19">
        <v>288</v>
      </c>
      <c r="C23" s="19">
        <v>1789</v>
      </c>
      <c r="D23" s="19">
        <v>1562</v>
      </c>
      <c r="E23" s="19">
        <v>121</v>
      </c>
      <c r="F23" s="19">
        <v>47</v>
      </c>
      <c r="G23" s="19">
        <v>2</v>
      </c>
      <c r="H23" s="19">
        <v>0</v>
      </c>
      <c r="I23" s="19">
        <v>3</v>
      </c>
      <c r="J23" s="19">
        <v>3812</v>
      </c>
    </row>
    <row r="24" spans="1:10" x14ac:dyDescent="0.2">
      <c r="A24" s="19" t="s">
        <v>44</v>
      </c>
      <c r="B24" s="19">
        <v>356</v>
      </c>
      <c r="C24" s="19">
        <v>2533</v>
      </c>
      <c r="D24" s="19">
        <v>1583</v>
      </c>
      <c r="E24" s="19">
        <v>82</v>
      </c>
      <c r="F24" s="19">
        <v>42</v>
      </c>
      <c r="G24" s="19">
        <v>1</v>
      </c>
      <c r="H24" s="19">
        <v>0</v>
      </c>
      <c r="I24" s="19">
        <v>5</v>
      </c>
      <c r="J24" s="19">
        <v>4602</v>
      </c>
    </row>
    <row r="25" spans="1:10" x14ac:dyDescent="0.2">
      <c r="A25" s="19" t="s">
        <v>45</v>
      </c>
      <c r="B25" s="19">
        <v>304</v>
      </c>
      <c r="C25" s="19">
        <v>1869</v>
      </c>
      <c r="D25" s="19">
        <v>1235</v>
      </c>
      <c r="E25" s="19">
        <v>103</v>
      </c>
      <c r="F25" s="19">
        <v>22</v>
      </c>
      <c r="G25" s="19">
        <v>1</v>
      </c>
      <c r="H25" s="19">
        <v>0</v>
      </c>
      <c r="I25" s="19">
        <v>3</v>
      </c>
      <c r="J25" s="19">
        <v>3537</v>
      </c>
    </row>
    <row r="26" spans="1:10" x14ac:dyDescent="0.2">
      <c r="A26" s="19" t="s">
        <v>46</v>
      </c>
      <c r="B26" s="19">
        <v>19</v>
      </c>
      <c r="C26" s="19">
        <v>1789</v>
      </c>
      <c r="D26" s="19">
        <v>1192</v>
      </c>
      <c r="E26" s="19">
        <v>76</v>
      </c>
      <c r="F26" s="19">
        <v>32</v>
      </c>
      <c r="G26" s="19">
        <v>1</v>
      </c>
      <c r="H26" s="19">
        <v>0</v>
      </c>
      <c r="I26" s="19">
        <v>3</v>
      </c>
      <c r="J26" s="19">
        <v>3112</v>
      </c>
    </row>
    <row r="27" spans="1:10" x14ac:dyDescent="0.2">
      <c r="A27" s="19" t="s">
        <v>47</v>
      </c>
      <c r="B27" s="19">
        <v>484</v>
      </c>
      <c r="C27" s="19">
        <v>2176</v>
      </c>
      <c r="D27" s="19">
        <v>887</v>
      </c>
      <c r="E27" s="19">
        <v>102</v>
      </c>
      <c r="F27" s="19">
        <v>45</v>
      </c>
      <c r="G27" s="19">
        <v>2</v>
      </c>
      <c r="H27" s="19">
        <v>0</v>
      </c>
      <c r="I27" s="19">
        <v>1</v>
      </c>
      <c r="J27" s="19">
        <v>3697</v>
      </c>
    </row>
    <row r="28" spans="1:10" x14ac:dyDescent="0.2">
      <c r="A28" s="19" t="s">
        <v>48</v>
      </c>
      <c r="B28" s="19">
        <v>201</v>
      </c>
      <c r="C28" s="19">
        <v>1876</v>
      </c>
      <c r="D28" s="19">
        <v>1211</v>
      </c>
      <c r="E28" s="19">
        <v>112</v>
      </c>
      <c r="F28" s="19">
        <v>36</v>
      </c>
      <c r="G28" s="19">
        <v>0</v>
      </c>
      <c r="H28" s="19">
        <v>0</v>
      </c>
      <c r="I28" s="19">
        <v>0</v>
      </c>
      <c r="J28" s="19">
        <v>3436</v>
      </c>
    </row>
    <row r="29" spans="1:10" x14ac:dyDescent="0.2">
      <c r="A29" s="19" t="s">
        <v>49</v>
      </c>
      <c r="B29" s="19">
        <v>278</v>
      </c>
      <c r="C29" s="19">
        <v>1859</v>
      </c>
      <c r="D29" s="19">
        <v>1087</v>
      </c>
      <c r="E29" s="19">
        <v>118</v>
      </c>
      <c r="F29" s="19">
        <v>14</v>
      </c>
      <c r="G29" s="19">
        <v>0</v>
      </c>
      <c r="H29" s="19">
        <v>0</v>
      </c>
      <c r="I29" s="19">
        <v>0</v>
      </c>
      <c r="J29" s="19">
        <v>3356</v>
      </c>
    </row>
    <row r="30" spans="1:10" x14ac:dyDescent="0.2">
      <c r="A30" s="19" t="s">
        <v>50</v>
      </c>
      <c r="B30" s="19">
        <v>353</v>
      </c>
      <c r="C30" s="19">
        <v>2248</v>
      </c>
      <c r="D30" s="19">
        <v>1269</v>
      </c>
      <c r="E30" s="19">
        <v>150</v>
      </c>
      <c r="F30" s="19">
        <v>14</v>
      </c>
      <c r="G30" s="19">
        <v>2</v>
      </c>
      <c r="H30" s="19">
        <v>0</v>
      </c>
      <c r="I30" s="19">
        <v>0</v>
      </c>
      <c r="J30" s="19">
        <v>4036</v>
      </c>
    </row>
    <row r="31" spans="1:10" x14ac:dyDescent="0.2">
      <c r="A31" s="19" t="s">
        <v>51</v>
      </c>
      <c r="B31" s="19">
        <v>223</v>
      </c>
      <c r="C31" s="19">
        <v>2229</v>
      </c>
      <c r="D31" s="19">
        <v>1367</v>
      </c>
      <c r="E31" s="19">
        <v>145</v>
      </c>
      <c r="F31" s="19">
        <v>63</v>
      </c>
      <c r="G31" s="19">
        <v>0</v>
      </c>
      <c r="H31" s="19">
        <v>0</v>
      </c>
      <c r="I31" s="19">
        <v>0</v>
      </c>
      <c r="J31" s="19">
        <v>4027</v>
      </c>
    </row>
    <row r="32" spans="1:10" x14ac:dyDescent="0.2">
      <c r="A32" s="19" t="s">
        <v>52</v>
      </c>
      <c r="B32" s="19">
        <v>178</v>
      </c>
      <c r="C32" s="19">
        <v>2187</v>
      </c>
      <c r="D32" s="19">
        <v>1275</v>
      </c>
      <c r="E32" s="19">
        <v>142</v>
      </c>
      <c r="F32" s="19">
        <v>53</v>
      </c>
      <c r="G32" s="19">
        <v>1</v>
      </c>
      <c r="H32" s="19">
        <v>0</v>
      </c>
      <c r="I32" s="19">
        <v>0</v>
      </c>
      <c r="J32" s="19">
        <v>3836</v>
      </c>
    </row>
    <row r="33" spans="1:10" x14ac:dyDescent="0.2">
      <c r="A33" s="19" t="s">
        <v>53</v>
      </c>
      <c r="B33" s="19">
        <v>180</v>
      </c>
      <c r="C33" s="19">
        <v>2236</v>
      </c>
      <c r="D33" s="19">
        <v>1517</v>
      </c>
      <c r="E33" s="19">
        <v>161</v>
      </c>
      <c r="F33" s="19">
        <v>41</v>
      </c>
      <c r="G33" s="19">
        <v>0</v>
      </c>
      <c r="H33" s="19">
        <v>0</v>
      </c>
      <c r="I33" s="19">
        <v>0</v>
      </c>
      <c r="J33" s="19">
        <v>4135</v>
      </c>
    </row>
    <row r="34" spans="1:10" x14ac:dyDescent="0.2">
      <c r="A34" s="19" t="s">
        <v>54</v>
      </c>
      <c r="B34" s="19">
        <v>205</v>
      </c>
      <c r="C34" s="19">
        <v>2423</v>
      </c>
      <c r="D34" s="19">
        <v>1388</v>
      </c>
      <c r="E34" s="19">
        <v>146</v>
      </c>
      <c r="F34" s="19">
        <v>28</v>
      </c>
      <c r="G34" s="19">
        <v>0</v>
      </c>
      <c r="H34" s="19">
        <v>0</v>
      </c>
      <c r="I34" s="19">
        <v>0</v>
      </c>
      <c r="J34" s="19">
        <v>4190</v>
      </c>
    </row>
    <row r="35" spans="1:10" x14ac:dyDescent="0.2">
      <c r="A35" s="21" t="s">
        <v>55</v>
      </c>
      <c r="B35" s="21">
        <v>395</v>
      </c>
      <c r="C35" s="21">
        <v>2013</v>
      </c>
      <c r="D35" s="21">
        <v>1326</v>
      </c>
      <c r="E35" s="21">
        <v>143</v>
      </c>
      <c r="F35" s="21">
        <v>40</v>
      </c>
      <c r="G35" s="21">
        <v>0</v>
      </c>
      <c r="H35" s="21">
        <v>0</v>
      </c>
      <c r="I35" s="21">
        <v>0</v>
      </c>
      <c r="J35" s="21">
        <v>3917</v>
      </c>
    </row>
    <row r="36" spans="1:10" ht="22.5" customHeight="1" x14ac:dyDescent="0.2">
      <c r="A36" s="38" t="s">
        <v>57</v>
      </c>
      <c r="B36" s="38"/>
      <c r="C36" s="38"/>
      <c r="D36" s="38"/>
      <c r="E36" s="38"/>
      <c r="F36" s="38"/>
      <c r="G36" s="38"/>
      <c r="H36" s="38"/>
      <c r="I36" s="38"/>
      <c r="J36" s="38"/>
    </row>
    <row r="37" spans="1:10" x14ac:dyDescent="0.2">
      <c r="A37" s="38" t="s">
        <v>59</v>
      </c>
      <c r="B37" s="38"/>
      <c r="C37" s="38"/>
      <c r="D37" s="38"/>
      <c r="E37" s="38"/>
      <c r="F37" s="38"/>
      <c r="G37" s="38"/>
      <c r="H37" s="38"/>
      <c r="I37" s="38"/>
      <c r="J37" s="38"/>
    </row>
  </sheetData>
  <sheetProtection sheet="1"/>
  <mergeCells count="3">
    <mergeCell ref="B1:E1"/>
    <mergeCell ref="A36:J36"/>
    <mergeCell ref="A37:J37"/>
  </mergeCells>
  <hyperlinks>
    <hyperlink ref="A7" r:id="rId1" xr:uid="{00000000-0004-0000-17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56"/>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620</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97</v>
      </c>
      <c r="B10" s="19" t="s">
        <v>235</v>
      </c>
      <c r="C10" s="20" t="s">
        <v>31</v>
      </c>
      <c r="D10" s="20" t="s">
        <v>32</v>
      </c>
      <c r="E10" s="20" t="s">
        <v>43</v>
      </c>
      <c r="F10" s="20" t="s">
        <v>98</v>
      </c>
      <c r="G10" s="20" t="s">
        <v>99</v>
      </c>
    </row>
    <row r="11" spans="1:16" x14ac:dyDescent="0.2">
      <c r="A11" s="38" t="s">
        <v>101</v>
      </c>
      <c r="B11" s="19" t="s">
        <v>347</v>
      </c>
      <c r="C11" s="19">
        <v>1730</v>
      </c>
      <c r="D11" s="19">
        <v>1886</v>
      </c>
      <c r="E11" s="19">
        <v>1737</v>
      </c>
      <c r="F11" s="19">
        <v>8948</v>
      </c>
      <c r="G11" s="19">
        <v>19046</v>
      </c>
    </row>
    <row r="12" spans="1:16" x14ac:dyDescent="0.2">
      <c r="A12" s="38" t="s">
        <v>101</v>
      </c>
      <c r="B12" s="19" t="s">
        <v>238</v>
      </c>
      <c r="C12" s="19">
        <v>123</v>
      </c>
      <c r="D12" s="19">
        <v>107</v>
      </c>
      <c r="E12" s="19">
        <v>446</v>
      </c>
      <c r="F12" s="19">
        <v>638</v>
      </c>
      <c r="G12" s="19">
        <v>3185</v>
      </c>
    </row>
    <row r="13" spans="1:16" x14ac:dyDescent="0.2">
      <c r="A13" s="38" t="s">
        <v>101</v>
      </c>
      <c r="B13" s="19" t="s">
        <v>621</v>
      </c>
      <c r="C13" s="19">
        <v>82</v>
      </c>
      <c r="D13" s="19">
        <v>44</v>
      </c>
      <c r="E13" s="19">
        <v>0</v>
      </c>
      <c r="F13" s="19">
        <v>132</v>
      </c>
      <c r="G13" s="19">
        <v>132</v>
      </c>
    </row>
    <row r="14" spans="1:16" x14ac:dyDescent="0.2">
      <c r="A14" s="38" t="s">
        <v>101</v>
      </c>
      <c r="B14" s="19" t="s">
        <v>348</v>
      </c>
      <c r="C14" s="19">
        <v>28</v>
      </c>
      <c r="D14" s="19">
        <v>24</v>
      </c>
      <c r="E14" s="19">
        <v>14</v>
      </c>
      <c r="F14" s="19">
        <v>153</v>
      </c>
      <c r="G14" s="19">
        <v>254</v>
      </c>
    </row>
    <row r="15" spans="1:16" x14ac:dyDescent="0.2">
      <c r="A15" s="38" t="s">
        <v>101</v>
      </c>
      <c r="B15" s="19" t="s">
        <v>622</v>
      </c>
      <c r="C15" s="19">
        <v>20</v>
      </c>
      <c r="D15" s="19">
        <v>18</v>
      </c>
      <c r="E15" s="19">
        <v>0</v>
      </c>
      <c r="F15" s="19">
        <v>117</v>
      </c>
      <c r="G15" s="19">
        <v>146</v>
      </c>
    </row>
    <row r="16" spans="1:16" x14ac:dyDescent="0.2">
      <c r="A16" s="38" t="s">
        <v>101</v>
      </c>
      <c r="B16" s="19" t="s">
        <v>243</v>
      </c>
      <c r="C16" s="19">
        <v>10</v>
      </c>
      <c r="D16" s="19">
        <v>7</v>
      </c>
      <c r="E16" s="19">
        <v>17</v>
      </c>
      <c r="F16" s="19">
        <v>39</v>
      </c>
      <c r="G16" s="19">
        <v>285</v>
      </c>
    </row>
    <row r="17" spans="1:7" x14ac:dyDescent="0.2">
      <c r="A17" s="38" t="s">
        <v>101</v>
      </c>
      <c r="B17" s="19" t="s">
        <v>30</v>
      </c>
      <c r="C17" s="19">
        <v>1993</v>
      </c>
      <c r="D17" s="19">
        <v>2086</v>
      </c>
      <c r="E17" s="19">
        <v>2214</v>
      </c>
      <c r="F17" s="19">
        <v>10027</v>
      </c>
      <c r="G17" s="19">
        <v>23048</v>
      </c>
    </row>
    <row r="18" spans="1:7" x14ac:dyDescent="0.2">
      <c r="A18" s="38" t="s">
        <v>136</v>
      </c>
      <c r="B18" s="19" t="s">
        <v>350</v>
      </c>
      <c r="C18" s="19">
        <v>234</v>
      </c>
      <c r="D18" s="19">
        <v>220</v>
      </c>
      <c r="E18" s="19">
        <v>275</v>
      </c>
      <c r="F18" s="19">
        <v>1225</v>
      </c>
      <c r="G18" s="19">
        <v>2537</v>
      </c>
    </row>
    <row r="19" spans="1:7" x14ac:dyDescent="0.2">
      <c r="A19" s="38" t="s">
        <v>136</v>
      </c>
      <c r="B19" s="19" t="s">
        <v>377</v>
      </c>
      <c r="C19" s="19">
        <v>232</v>
      </c>
      <c r="D19" s="19">
        <v>223</v>
      </c>
      <c r="E19" s="19">
        <v>0</v>
      </c>
      <c r="F19" s="19">
        <v>1209</v>
      </c>
      <c r="G19" s="19">
        <v>1294</v>
      </c>
    </row>
    <row r="20" spans="1:7" x14ac:dyDescent="0.2">
      <c r="A20" s="38" t="s">
        <v>136</v>
      </c>
      <c r="B20" s="19" t="s">
        <v>623</v>
      </c>
      <c r="C20" s="19">
        <v>28</v>
      </c>
      <c r="D20" s="19">
        <v>19</v>
      </c>
      <c r="E20" s="19">
        <v>0</v>
      </c>
      <c r="F20" s="19">
        <v>47</v>
      </c>
      <c r="G20" s="19">
        <v>47</v>
      </c>
    </row>
    <row r="21" spans="1:7" x14ac:dyDescent="0.2">
      <c r="A21" s="38" t="s">
        <v>136</v>
      </c>
      <c r="B21" s="19" t="s">
        <v>309</v>
      </c>
      <c r="C21" s="19">
        <v>18</v>
      </c>
      <c r="D21" s="19">
        <v>17</v>
      </c>
      <c r="E21" s="19">
        <v>22</v>
      </c>
      <c r="F21" s="19">
        <v>102</v>
      </c>
      <c r="G21" s="19">
        <v>193</v>
      </c>
    </row>
    <row r="22" spans="1:7" x14ac:dyDescent="0.2">
      <c r="A22" s="38" t="s">
        <v>136</v>
      </c>
      <c r="B22" s="19" t="s">
        <v>243</v>
      </c>
      <c r="C22" s="19">
        <v>9</v>
      </c>
      <c r="D22" s="19">
        <v>40</v>
      </c>
      <c r="E22" s="19">
        <v>64</v>
      </c>
      <c r="F22" s="19">
        <v>49</v>
      </c>
      <c r="G22" s="19">
        <v>288</v>
      </c>
    </row>
    <row r="23" spans="1:7" x14ac:dyDescent="0.2">
      <c r="A23" s="38" t="s">
        <v>136</v>
      </c>
      <c r="B23" s="19" t="s">
        <v>30</v>
      </c>
      <c r="C23" s="19">
        <v>521</v>
      </c>
      <c r="D23" s="19">
        <v>519</v>
      </c>
      <c r="E23" s="19">
        <v>361</v>
      </c>
      <c r="F23" s="19">
        <v>2632</v>
      </c>
      <c r="G23" s="19">
        <v>4359</v>
      </c>
    </row>
    <row r="24" spans="1:7" x14ac:dyDescent="0.2">
      <c r="A24" s="38" t="s">
        <v>152</v>
      </c>
      <c r="B24" s="19" t="s">
        <v>351</v>
      </c>
      <c r="C24" s="19">
        <v>321</v>
      </c>
      <c r="D24" s="19">
        <v>308</v>
      </c>
      <c r="E24" s="19">
        <v>347</v>
      </c>
      <c r="F24" s="19">
        <v>1682</v>
      </c>
      <c r="G24" s="19">
        <v>3535</v>
      </c>
    </row>
    <row r="25" spans="1:7" x14ac:dyDescent="0.2">
      <c r="A25" s="38" t="s">
        <v>152</v>
      </c>
      <c r="B25" s="19" t="s">
        <v>334</v>
      </c>
      <c r="C25" s="19">
        <v>25</v>
      </c>
      <c r="D25" s="19">
        <v>31</v>
      </c>
      <c r="E25" s="19">
        <v>53</v>
      </c>
      <c r="F25" s="19">
        <v>148</v>
      </c>
      <c r="G25" s="19">
        <v>290</v>
      </c>
    </row>
    <row r="26" spans="1:7" x14ac:dyDescent="0.2">
      <c r="A26" s="38" t="s">
        <v>152</v>
      </c>
      <c r="B26" s="19" t="s">
        <v>624</v>
      </c>
      <c r="C26" s="19">
        <v>23</v>
      </c>
      <c r="D26" s="19">
        <v>23</v>
      </c>
      <c r="E26" s="19">
        <v>6</v>
      </c>
      <c r="F26" s="19">
        <v>119</v>
      </c>
      <c r="G26" s="19">
        <v>144</v>
      </c>
    </row>
    <row r="27" spans="1:7" x14ac:dyDescent="0.2">
      <c r="A27" s="38" t="s">
        <v>152</v>
      </c>
      <c r="B27" s="19" t="s">
        <v>243</v>
      </c>
      <c r="C27" s="19">
        <v>8</v>
      </c>
      <c r="D27" s="19">
        <v>9</v>
      </c>
      <c r="E27" s="19">
        <v>1</v>
      </c>
      <c r="F27" s="19">
        <v>51</v>
      </c>
      <c r="G27" s="19">
        <v>87</v>
      </c>
    </row>
    <row r="28" spans="1:7" x14ac:dyDescent="0.2">
      <c r="A28" s="38" t="s">
        <v>152</v>
      </c>
      <c r="B28" s="19" t="s">
        <v>30</v>
      </c>
      <c r="C28" s="19">
        <v>377</v>
      </c>
      <c r="D28" s="19">
        <v>371</v>
      </c>
      <c r="E28" s="19">
        <v>407</v>
      </c>
      <c r="F28" s="19">
        <v>2000</v>
      </c>
      <c r="G28" s="19">
        <v>4056</v>
      </c>
    </row>
    <row r="29" spans="1:7" x14ac:dyDescent="0.2">
      <c r="A29" s="38" t="s">
        <v>127</v>
      </c>
      <c r="B29" s="19" t="s">
        <v>289</v>
      </c>
      <c r="C29" s="19">
        <v>325</v>
      </c>
      <c r="D29" s="19">
        <v>239</v>
      </c>
      <c r="E29" s="19">
        <v>292</v>
      </c>
      <c r="F29" s="19">
        <v>1703</v>
      </c>
      <c r="G29" s="19">
        <v>2418</v>
      </c>
    </row>
    <row r="30" spans="1:7" x14ac:dyDescent="0.2">
      <c r="A30" s="38" t="s">
        <v>127</v>
      </c>
      <c r="B30" s="19" t="s">
        <v>243</v>
      </c>
      <c r="C30" s="19">
        <v>0</v>
      </c>
      <c r="D30" s="19">
        <v>0</v>
      </c>
      <c r="E30" s="19">
        <v>66</v>
      </c>
      <c r="F30" s="19">
        <v>0</v>
      </c>
      <c r="G30" s="19">
        <v>280</v>
      </c>
    </row>
    <row r="31" spans="1:7" x14ac:dyDescent="0.2">
      <c r="A31" s="38" t="s">
        <v>127</v>
      </c>
      <c r="B31" s="19" t="s">
        <v>30</v>
      </c>
      <c r="C31" s="19">
        <v>325</v>
      </c>
      <c r="D31" s="19">
        <v>239</v>
      </c>
      <c r="E31" s="19">
        <v>358</v>
      </c>
      <c r="F31" s="19">
        <v>1703</v>
      </c>
      <c r="G31" s="19">
        <v>2698</v>
      </c>
    </row>
    <row r="32" spans="1:7" x14ac:dyDescent="0.2">
      <c r="A32" s="38" t="s">
        <v>131</v>
      </c>
      <c r="B32" s="19" t="s">
        <v>379</v>
      </c>
      <c r="C32" s="19">
        <v>142</v>
      </c>
      <c r="D32" s="19">
        <v>128</v>
      </c>
      <c r="E32" s="19">
        <v>125</v>
      </c>
      <c r="F32" s="19">
        <v>703</v>
      </c>
      <c r="G32" s="19">
        <v>1232</v>
      </c>
    </row>
    <row r="33" spans="1:7" x14ac:dyDescent="0.2">
      <c r="A33" s="38" t="s">
        <v>131</v>
      </c>
      <c r="B33" s="19" t="s">
        <v>432</v>
      </c>
      <c r="C33" s="19">
        <v>16</v>
      </c>
      <c r="D33" s="19">
        <v>15</v>
      </c>
      <c r="E33" s="19">
        <v>24</v>
      </c>
      <c r="F33" s="19">
        <v>107</v>
      </c>
      <c r="G33" s="19">
        <v>160</v>
      </c>
    </row>
    <row r="34" spans="1:7" x14ac:dyDescent="0.2">
      <c r="A34" s="38" t="s">
        <v>131</v>
      </c>
      <c r="B34" s="19" t="s">
        <v>243</v>
      </c>
      <c r="C34" s="19">
        <v>5</v>
      </c>
      <c r="D34" s="19">
        <v>13</v>
      </c>
      <c r="E34" s="19">
        <v>3</v>
      </c>
      <c r="F34" s="19">
        <v>32</v>
      </c>
      <c r="G34" s="19">
        <v>39</v>
      </c>
    </row>
    <row r="35" spans="1:7" x14ac:dyDescent="0.2">
      <c r="A35" s="38" t="s">
        <v>131</v>
      </c>
      <c r="B35" s="19" t="s">
        <v>30</v>
      </c>
      <c r="C35" s="19">
        <v>163</v>
      </c>
      <c r="D35" s="19">
        <v>156</v>
      </c>
      <c r="E35" s="19">
        <v>152</v>
      </c>
      <c r="F35" s="19">
        <v>842</v>
      </c>
      <c r="G35" s="19">
        <v>1431</v>
      </c>
    </row>
    <row r="36" spans="1:7" x14ac:dyDescent="0.2">
      <c r="A36" s="38" t="s">
        <v>176</v>
      </c>
      <c r="B36" s="19" t="s">
        <v>381</v>
      </c>
      <c r="C36" s="19">
        <v>160</v>
      </c>
      <c r="D36" s="19">
        <v>171</v>
      </c>
      <c r="E36" s="19">
        <v>74</v>
      </c>
      <c r="F36" s="19">
        <v>826</v>
      </c>
      <c r="G36" s="19">
        <v>1650</v>
      </c>
    </row>
    <row r="37" spans="1:7" x14ac:dyDescent="0.2">
      <c r="A37" s="38" t="s">
        <v>176</v>
      </c>
      <c r="B37" s="19" t="s">
        <v>243</v>
      </c>
      <c r="C37" s="19">
        <v>0</v>
      </c>
      <c r="D37" s="19">
        <v>0</v>
      </c>
      <c r="E37" s="19">
        <v>0</v>
      </c>
      <c r="F37" s="19">
        <v>1</v>
      </c>
      <c r="G37" s="19">
        <v>1</v>
      </c>
    </row>
    <row r="38" spans="1:7" x14ac:dyDescent="0.2">
      <c r="A38" s="38" t="s">
        <v>176</v>
      </c>
      <c r="B38" s="19" t="s">
        <v>30</v>
      </c>
      <c r="C38" s="19">
        <v>160</v>
      </c>
      <c r="D38" s="19">
        <v>171</v>
      </c>
      <c r="E38" s="19">
        <v>74</v>
      </c>
      <c r="F38" s="19">
        <v>827</v>
      </c>
      <c r="G38" s="19">
        <v>1651</v>
      </c>
    </row>
    <row r="39" spans="1:7" x14ac:dyDescent="0.2">
      <c r="A39" s="38" t="s">
        <v>140</v>
      </c>
      <c r="B39" s="19" t="s">
        <v>352</v>
      </c>
      <c r="C39" s="19">
        <v>138</v>
      </c>
      <c r="D39" s="19">
        <v>137</v>
      </c>
      <c r="E39" s="19">
        <v>4</v>
      </c>
      <c r="F39" s="19">
        <v>306</v>
      </c>
      <c r="G39" s="19">
        <v>366</v>
      </c>
    </row>
    <row r="40" spans="1:7" x14ac:dyDescent="0.2">
      <c r="A40" s="38" t="s">
        <v>140</v>
      </c>
      <c r="B40" s="19" t="s">
        <v>243</v>
      </c>
      <c r="C40" s="19">
        <v>14</v>
      </c>
      <c r="D40" s="19">
        <v>2</v>
      </c>
      <c r="E40" s="19">
        <v>0</v>
      </c>
      <c r="F40" s="19">
        <v>36</v>
      </c>
      <c r="G40" s="19">
        <v>42</v>
      </c>
    </row>
    <row r="41" spans="1:7" x14ac:dyDescent="0.2">
      <c r="A41" s="38" t="s">
        <v>140</v>
      </c>
      <c r="B41" s="19" t="s">
        <v>30</v>
      </c>
      <c r="C41" s="19">
        <v>152</v>
      </c>
      <c r="D41" s="19">
        <v>139</v>
      </c>
      <c r="E41" s="19">
        <v>4</v>
      </c>
      <c r="F41" s="19">
        <v>342</v>
      </c>
      <c r="G41" s="19">
        <v>408</v>
      </c>
    </row>
    <row r="42" spans="1:7" x14ac:dyDescent="0.2">
      <c r="A42" s="38" t="s">
        <v>156</v>
      </c>
      <c r="B42" s="19" t="s">
        <v>404</v>
      </c>
      <c r="C42" s="19">
        <v>26</v>
      </c>
      <c r="D42" s="19">
        <v>16</v>
      </c>
      <c r="E42" s="19">
        <v>12</v>
      </c>
      <c r="F42" s="19">
        <v>89</v>
      </c>
      <c r="G42" s="19">
        <v>155</v>
      </c>
    </row>
    <row r="43" spans="1:7" x14ac:dyDescent="0.2">
      <c r="A43" s="38" t="s">
        <v>156</v>
      </c>
      <c r="B43" s="19" t="s">
        <v>405</v>
      </c>
      <c r="C43" s="19">
        <v>26</v>
      </c>
      <c r="D43" s="19">
        <v>6</v>
      </c>
      <c r="E43" s="19">
        <v>2</v>
      </c>
      <c r="F43" s="19">
        <v>132</v>
      </c>
      <c r="G43" s="19">
        <v>214</v>
      </c>
    </row>
    <row r="44" spans="1:7" x14ac:dyDescent="0.2">
      <c r="A44" s="38" t="s">
        <v>156</v>
      </c>
      <c r="B44" s="19" t="s">
        <v>403</v>
      </c>
      <c r="C44" s="19">
        <v>20</v>
      </c>
      <c r="D44" s="19">
        <v>4</v>
      </c>
      <c r="E44" s="19">
        <v>23</v>
      </c>
      <c r="F44" s="19">
        <v>69</v>
      </c>
      <c r="G44" s="19">
        <v>154</v>
      </c>
    </row>
    <row r="45" spans="1:7" x14ac:dyDescent="0.2">
      <c r="A45" s="38" t="s">
        <v>156</v>
      </c>
      <c r="B45" s="19" t="s">
        <v>243</v>
      </c>
      <c r="C45" s="19">
        <v>8</v>
      </c>
      <c r="D45" s="19">
        <v>0</v>
      </c>
      <c r="E45" s="19">
        <v>0</v>
      </c>
      <c r="F45" s="19">
        <v>8</v>
      </c>
      <c r="G45" s="19">
        <v>27</v>
      </c>
    </row>
    <row r="46" spans="1:7" x14ac:dyDescent="0.2">
      <c r="A46" s="38" t="s">
        <v>156</v>
      </c>
      <c r="B46" s="19" t="s">
        <v>30</v>
      </c>
      <c r="C46" s="19">
        <v>80</v>
      </c>
      <c r="D46" s="19">
        <v>26</v>
      </c>
      <c r="E46" s="19">
        <v>37</v>
      </c>
      <c r="F46" s="19">
        <v>298</v>
      </c>
      <c r="G46" s="19">
        <v>550</v>
      </c>
    </row>
    <row r="47" spans="1:7" x14ac:dyDescent="0.2">
      <c r="A47" s="38" t="s">
        <v>167</v>
      </c>
      <c r="B47" s="19" t="s">
        <v>382</v>
      </c>
      <c r="C47" s="19">
        <v>41</v>
      </c>
      <c r="D47" s="19">
        <v>98</v>
      </c>
      <c r="E47" s="19">
        <v>3</v>
      </c>
      <c r="F47" s="19">
        <v>313</v>
      </c>
      <c r="G47" s="19">
        <v>388</v>
      </c>
    </row>
    <row r="48" spans="1:7" x14ac:dyDescent="0.2">
      <c r="A48" s="38" t="s">
        <v>167</v>
      </c>
      <c r="B48" s="19" t="s">
        <v>625</v>
      </c>
      <c r="C48" s="19">
        <v>15</v>
      </c>
      <c r="D48" s="19">
        <v>0</v>
      </c>
      <c r="E48" s="19">
        <v>0</v>
      </c>
      <c r="F48" s="19">
        <v>15</v>
      </c>
      <c r="G48" s="19">
        <v>15</v>
      </c>
    </row>
    <row r="49" spans="1:7" x14ac:dyDescent="0.2">
      <c r="A49" s="38" t="s">
        <v>167</v>
      </c>
      <c r="B49" s="19" t="s">
        <v>30</v>
      </c>
      <c r="C49" s="19">
        <v>56</v>
      </c>
      <c r="D49" s="19">
        <v>98</v>
      </c>
      <c r="E49" s="19">
        <v>3</v>
      </c>
      <c r="F49" s="19">
        <v>328</v>
      </c>
      <c r="G49" s="19">
        <v>403</v>
      </c>
    </row>
    <row r="50" spans="1:7" x14ac:dyDescent="0.2">
      <c r="A50" s="38" t="s">
        <v>168</v>
      </c>
      <c r="B50" s="19" t="s">
        <v>365</v>
      </c>
      <c r="C50" s="19">
        <v>41</v>
      </c>
      <c r="D50" s="19">
        <v>26</v>
      </c>
      <c r="E50" s="19">
        <v>16</v>
      </c>
      <c r="F50" s="19">
        <v>130</v>
      </c>
      <c r="G50" s="19">
        <v>223</v>
      </c>
    </row>
    <row r="51" spans="1:7" x14ac:dyDescent="0.2">
      <c r="A51" s="38" t="s">
        <v>168</v>
      </c>
      <c r="B51" s="19" t="s">
        <v>243</v>
      </c>
      <c r="C51" s="19">
        <v>3</v>
      </c>
      <c r="D51" s="19">
        <v>3</v>
      </c>
      <c r="E51" s="19">
        <v>0</v>
      </c>
      <c r="F51" s="19">
        <v>12</v>
      </c>
      <c r="G51" s="19">
        <v>17</v>
      </c>
    </row>
    <row r="52" spans="1:7" x14ac:dyDescent="0.2">
      <c r="A52" s="38" t="s">
        <v>168</v>
      </c>
      <c r="B52" s="19" t="s">
        <v>30</v>
      </c>
      <c r="C52" s="19">
        <v>44</v>
      </c>
      <c r="D52" s="19">
        <v>29</v>
      </c>
      <c r="E52" s="19">
        <v>16</v>
      </c>
      <c r="F52" s="19">
        <v>142</v>
      </c>
      <c r="G52" s="19">
        <v>240</v>
      </c>
    </row>
    <row r="53" spans="1:7" x14ac:dyDescent="0.2">
      <c r="A53" s="38" t="s">
        <v>344</v>
      </c>
      <c r="B53" s="19" t="s">
        <v>30</v>
      </c>
      <c r="C53" s="19">
        <v>214</v>
      </c>
      <c r="D53" s="19">
        <v>168</v>
      </c>
      <c r="E53" s="19">
        <v>186</v>
      </c>
      <c r="F53" s="19">
        <v>1068</v>
      </c>
      <c r="G53" s="19">
        <v>2384</v>
      </c>
    </row>
    <row r="54" spans="1:7" x14ac:dyDescent="0.2">
      <c r="A54" s="39" t="s">
        <v>30</v>
      </c>
      <c r="B54" s="21" t="s">
        <v>30</v>
      </c>
      <c r="C54" s="21">
        <v>4085</v>
      </c>
      <c r="D54" s="21">
        <v>4002</v>
      </c>
      <c r="E54" s="21">
        <v>3812</v>
      </c>
      <c r="F54" s="21">
        <v>20209</v>
      </c>
      <c r="G54" s="21">
        <v>41228</v>
      </c>
    </row>
    <row r="55" spans="1:7" x14ac:dyDescent="0.2">
      <c r="A55" s="38" t="s">
        <v>59</v>
      </c>
      <c r="B55" s="38"/>
      <c r="C55" s="38"/>
      <c r="D55" s="38"/>
      <c r="E55" s="38"/>
      <c r="F55" s="38"/>
      <c r="G55" s="38"/>
    </row>
    <row r="56" spans="1:7" x14ac:dyDescent="0.2">
      <c r="A56" s="19"/>
      <c r="B56" s="19"/>
      <c r="C56" s="19"/>
      <c r="D56" s="19"/>
      <c r="E56" s="19"/>
      <c r="F56" s="19"/>
      <c r="G56" s="19"/>
    </row>
  </sheetData>
  <sheetProtection sheet="1"/>
  <mergeCells count="14">
    <mergeCell ref="A50:A52"/>
    <mergeCell ref="A53"/>
    <mergeCell ref="A54"/>
    <mergeCell ref="A55:G55"/>
    <mergeCell ref="A32:A35"/>
    <mergeCell ref="A36:A38"/>
    <mergeCell ref="A39:A41"/>
    <mergeCell ref="A42:A46"/>
    <mergeCell ref="A47:A49"/>
    <mergeCell ref="B1:E1"/>
    <mergeCell ref="A11:A17"/>
    <mergeCell ref="A18:A23"/>
    <mergeCell ref="A24:A28"/>
    <mergeCell ref="A29:A31"/>
  </mergeCells>
  <hyperlinks>
    <hyperlink ref="A7" r:id="rId1" xr:uid="{00000000-0004-0000-18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9"/>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627</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628</v>
      </c>
      <c r="C11" s="19">
        <v>115</v>
      </c>
      <c r="D11" s="19">
        <v>134</v>
      </c>
      <c r="E11" s="19">
        <v>65</v>
      </c>
      <c r="F11" s="19">
        <v>534</v>
      </c>
      <c r="G11" s="19">
        <v>1033</v>
      </c>
    </row>
    <row r="12" spans="1:16" x14ac:dyDescent="0.2">
      <c r="A12" s="19" t="s">
        <v>102</v>
      </c>
      <c r="B12" s="19" t="s">
        <v>629</v>
      </c>
      <c r="C12" s="19">
        <v>60</v>
      </c>
      <c r="D12" s="19">
        <v>50</v>
      </c>
      <c r="E12" s="19">
        <v>41</v>
      </c>
      <c r="F12" s="19">
        <v>286</v>
      </c>
      <c r="G12" s="19">
        <v>568</v>
      </c>
    </row>
    <row r="13" spans="1:16" x14ac:dyDescent="0.2">
      <c r="A13" s="19" t="s">
        <v>104</v>
      </c>
      <c r="B13" s="19" t="s">
        <v>630</v>
      </c>
      <c r="C13" s="19">
        <v>35</v>
      </c>
      <c r="D13" s="19">
        <v>48</v>
      </c>
      <c r="E13" s="19">
        <v>24</v>
      </c>
      <c r="F13" s="19">
        <v>210</v>
      </c>
      <c r="G13" s="19">
        <v>434</v>
      </c>
    </row>
    <row r="14" spans="1:16" x14ac:dyDescent="0.2">
      <c r="A14" s="19" t="s">
        <v>106</v>
      </c>
      <c r="B14" s="19" t="s">
        <v>631</v>
      </c>
      <c r="C14" s="19">
        <v>33</v>
      </c>
      <c r="D14" s="19">
        <v>32</v>
      </c>
      <c r="E14" s="19">
        <v>12</v>
      </c>
      <c r="F14" s="19">
        <v>147</v>
      </c>
      <c r="G14" s="19">
        <v>258</v>
      </c>
    </row>
    <row r="15" spans="1:16" x14ac:dyDescent="0.2">
      <c r="A15" s="19" t="s">
        <v>108</v>
      </c>
      <c r="B15" s="19" t="s">
        <v>632</v>
      </c>
      <c r="C15" s="19">
        <v>9</v>
      </c>
      <c r="D15" s="19">
        <v>12</v>
      </c>
      <c r="E15" s="19">
        <v>13</v>
      </c>
      <c r="F15" s="19">
        <v>78</v>
      </c>
      <c r="G15" s="19">
        <v>167</v>
      </c>
    </row>
    <row r="16" spans="1:16" x14ac:dyDescent="0.2">
      <c r="A16" s="19" t="s">
        <v>110</v>
      </c>
      <c r="B16" s="19" t="s">
        <v>160</v>
      </c>
      <c r="C16" s="19">
        <v>132</v>
      </c>
      <c r="D16" s="19">
        <v>160</v>
      </c>
      <c r="E16" s="19">
        <v>61</v>
      </c>
      <c r="F16" s="19">
        <v>756</v>
      </c>
      <c r="G16" s="19">
        <v>1240</v>
      </c>
    </row>
    <row r="17" spans="1:7" x14ac:dyDescent="0.2">
      <c r="A17" s="21" t="s">
        <v>30</v>
      </c>
      <c r="B17" s="21" t="s">
        <v>161</v>
      </c>
      <c r="C17" s="21">
        <v>384</v>
      </c>
      <c r="D17" s="21">
        <v>436</v>
      </c>
      <c r="E17" s="21">
        <v>216</v>
      </c>
      <c r="F17" s="21">
        <v>2011</v>
      </c>
      <c r="G17" s="21">
        <v>3700</v>
      </c>
    </row>
    <row r="18" spans="1:7" x14ac:dyDescent="0.2">
      <c r="A18" s="38" t="s">
        <v>59</v>
      </c>
      <c r="B18" s="38"/>
      <c r="C18" s="38"/>
      <c r="D18" s="38"/>
      <c r="E18" s="38"/>
      <c r="F18" s="38"/>
      <c r="G18" s="38"/>
    </row>
    <row r="19" spans="1:7" x14ac:dyDescent="0.2">
      <c r="A19" s="19"/>
      <c r="B19" s="19"/>
      <c r="C19" s="19"/>
      <c r="D19" s="19"/>
      <c r="E19" s="19"/>
      <c r="F19" s="19"/>
      <c r="G19" s="19"/>
    </row>
  </sheetData>
  <sheetProtection sheet="1"/>
  <mergeCells count="2">
    <mergeCell ref="B1:E1"/>
    <mergeCell ref="A18:G18"/>
  </mergeCells>
  <hyperlinks>
    <hyperlink ref="A7" r:id="rId1" xr:uid="{00000000-0004-0000-19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634</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635</v>
      </c>
      <c r="C11" s="19">
        <v>1847</v>
      </c>
      <c r="D11" s="19">
        <v>791</v>
      </c>
      <c r="E11" s="19">
        <v>1159</v>
      </c>
      <c r="F11" s="19">
        <v>6186</v>
      </c>
      <c r="G11" s="19">
        <v>13716</v>
      </c>
    </row>
    <row r="12" spans="1:16" x14ac:dyDescent="0.2">
      <c r="A12" s="19" t="s">
        <v>102</v>
      </c>
      <c r="B12" s="19" t="s">
        <v>636</v>
      </c>
      <c r="C12" s="19">
        <v>941</v>
      </c>
      <c r="D12" s="19">
        <v>888</v>
      </c>
      <c r="E12" s="19">
        <v>961</v>
      </c>
      <c r="F12" s="19">
        <v>5195</v>
      </c>
      <c r="G12" s="19">
        <v>10129</v>
      </c>
    </row>
    <row r="13" spans="1:16" x14ac:dyDescent="0.2">
      <c r="A13" s="19" t="s">
        <v>104</v>
      </c>
      <c r="B13" s="19" t="s">
        <v>637</v>
      </c>
      <c r="C13" s="19">
        <v>493</v>
      </c>
      <c r="D13" s="19">
        <v>452</v>
      </c>
      <c r="E13" s="19">
        <v>409</v>
      </c>
      <c r="F13" s="19">
        <v>2740</v>
      </c>
      <c r="G13" s="19">
        <v>5190</v>
      </c>
    </row>
    <row r="14" spans="1:16" x14ac:dyDescent="0.2">
      <c r="A14" s="19" t="s">
        <v>106</v>
      </c>
      <c r="B14" s="19" t="s">
        <v>638</v>
      </c>
      <c r="C14" s="19">
        <v>470</v>
      </c>
      <c r="D14" s="19">
        <v>398</v>
      </c>
      <c r="E14" s="19">
        <v>434</v>
      </c>
      <c r="F14" s="19">
        <v>2465</v>
      </c>
      <c r="G14" s="19">
        <v>5290</v>
      </c>
    </row>
    <row r="15" spans="1:16" x14ac:dyDescent="0.2">
      <c r="A15" s="19" t="s">
        <v>108</v>
      </c>
      <c r="B15" s="19" t="s">
        <v>639</v>
      </c>
      <c r="C15" s="19">
        <v>256</v>
      </c>
      <c r="D15" s="19">
        <v>98</v>
      </c>
      <c r="E15" s="19">
        <v>213</v>
      </c>
      <c r="F15" s="19">
        <v>1325</v>
      </c>
      <c r="G15" s="19">
        <v>2633</v>
      </c>
    </row>
    <row r="16" spans="1:16" x14ac:dyDescent="0.2">
      <c r="A16" s="19" t="s">
        <v>110</v>
      </c>
      <c r="B16" s="19" t="s">
        <v>640</v>
      </c>
      <c r="C16" s="19">
        <v>243</v>
      </c>
      <c r="D16" s="19">
        <v>324</v>
      </c>
      <c r="E16" s="19">
        <v>355</v>
      </c>
      <c r="F16" s="19">
        <v>1608</v>
      </c>
      <c r="G16" s="19">
        <v>3142</v>
      </c>
    </row>
    <row r="17" spans="1:7" x14ac:dyDescent="0.2">
      <c r="A17" s="19" t="s">
        <v>112</v>
      </c>
      <c r="B17" s="19" t="s">
        <v>641</v>
      </c>
      <c r="C17" s="19">
        <v>226</v>
      </c>
      <c r="D17" s="19">
        <v>172</v>
      </c>
      <c r="E17" s="19">
        <v>143</v>
      </c>
      <c r="F17" s="19">
        <v>1001</v>
      </c>
      <c r="G17" s="19">
        <v>1970</v>
      </c>
    </row>
    <row r="18" spans="1:7" x14ac:dyDescent="0.2">
      <c r="A18" s="19" t="s">
        <v>114</v>
      </c>
      <c r="B18" s="19" t="s">
        <v>642</v>
      </c>
      <c r="C18" s="19">
        <v>202</v>
      </c>
      <c r="D18" s="19">
        <v>142</v>
      </c>
      <c r="E18" s="19">
        <v>218</v>
      </c>
      <c r="F18" s="19">
        <v>1226</v>
      </c>
      <c r="G18" s="19">
        <v>2068</v>
      </c>
    </row>
    <row r="19" spans="1:7" x14ac:dyDescent="0.2">
      <c r="A19" s="19" t="s">
        <v>116</v>
      </c>
      <c r="B19" s="19" t="s">
        <v>643</v>
      </c>
      <c r="C19" s="19">
        <v>202</v>
      </c>
      <c r="D19" s="19">
        <v>181</v>
      </c>
      <c r="E19" s="19">
        <v>198</v>
      </c>
      <c r="F19" s="19">
        <v>1267</v>
      </c>
      <c r="G19" s="19">
        <v>2407</v>
      </c>
    </row>
    <row r="20" spans="1:7" x14ac:dyDescent="0.2">
      <c r="A20" s="19" t="s">
        <v>118</v>
      </c>
      <c r="B20" s="19" t="s">
        <v>644</v>
      </c>
      <c r="C20" s="19">
        <v>201</v>
      </c>
      <c r="D20" s="19">
        <v>98</v>
      </c>
      <c r="E20" s="19">
        <v>100</v>
      </c>
      <c r="F20" s="19">
        <v>687</v>
      </c>
      <c r="G20" s="19">
        <v>1710</v>
      </c>
    </row>
    <row r="21" spans="1:7" x14ac:dyDescent="0.2">
      <c r="A21" s="19" t="s">
        <v>120</v>
      </c>
      <c r="B21" s="19" t="s">
        <v>645</v>
      </c>
      <c r="C21" s="19">
        <v>195</v>
      </c>
      <c r="D21" s="19">
        <v>211</v>
      </c>
      <c r="E21" s="19">
        <v>252</v>
      </c>
      <c r="F21" s="19">
        <v>1294</v>
      </c>
      <c r="G21" s="19">
        <v>2457</v>
      </c>
    </row>
    <row r="22" spans="1:7" x14ac:dyDescent="0.2">
      <c r="A22" s="19" t="s">
        <v>122</v>
      </c>
      <c r="B22" s="19" t="s">
        <v>646</v>
      </c>
      <c r="C22" s="19">
        <v>192</v>
      </c>
      <c r="D22" s="19">
        <v>46</v>
      </c>
      <c r="E22" s="19">
        <v>112</v>
      </c>
      <c r="F22" s="19">
        <v>607</v>
      </c>
      <c r="G22" s="19">
        <v>1145</v>
      </c>
    </row>
    <row r="23" spans="1:7" x14ac:dyDescent="0.2">
      <c r="A23" s="19" t="s">
        <v>124</v>
      </c>
      <c r="B23" s="19" t="s">
        <v>647</v>
      </c>
      <c r="C23" s="19">
        <v>159</v>
      </c>
      <c r="D23" s="19">
        <v>142</v>
      </c>
      <c r="E23" s="19">
        <v>159</v>
      </c>
      <c r="F23" s="19">
        <v>618</v>
      </c>
      <c r="G23" s="19">
        <v>1077</v>
      </c>
    </row>
    <row r="24" spans="1:7" x14ac:dyDescent="0.2">
      <c r="A24" s="19" t="s">
        <v>126</v>
      </c>
      <c r="B24" s="19" t="s">
        <v>648</v>
      </c>
      <c r="C24" s="19">
        <v>152</v>
      </c>
      <c r="D24" s="19">
        <v>178</v>
      </c>
      <c r="E24" s="19">
        <v>277</v>
      </c>
      <c r="F24" s="19">
        <v>1230</v>
      </c>
      <c r="G24" s="19">
        <v>2882</v>
      </c>
    </row>
    <row r="25" spans="1:7" x14ac:dyDescent="0.2">
      <c r="A25" s="19" t="s">
        <v>128</v>
      </c>
      <c r="B25" s="19" t="s">
        <v>649</v>
      </c>
      <c r="C25" s="19">
        <v>151</v>
      </c>
      <c r="D25" s="19">
        <v>63</v>
      </c>
      <c r="E25" s="19">
        <v>102</v>
      </c>
      <c r="F25" s="19">
        <v>564</v>
      </c>
      <c r="G25" s="19">
        <v>1320</v>
      </c>
    </row>
    <row r="26" spans="1:7" x14ac:dyDescent="0.2">
      <c r="A26" s="19" t="s">
        <v>130</v>
      </c>
      <c r="B26" s="19" t="s">
        <v>650</v>
      </c>
      <c r="C26" s="19">
        <v>147</v>
      </c>
      <c r="D26" s="19">
        <v>155</v>
      </c>
      <c r="E26" s="19">
        <v>126</v>
      </c>
      <c r="F26" s="19">
        <v>855</v>
      </c>
      <c r="G26" s="19">
        <v>1827</v>
      </c>
    </row>
    <row r="27" spans="1:7" x14ac:dyDescent="0.2">
      <c r="A27" s="19" t="s">
        <v>132</v>
      </c>
      <c r="B27" s="19" t="s">
        <v>651</v>
      </c>
      <c r="C27" s="19">
        <v>146</v>
      </c>
      <c r="D27" s="19">
        <v>181</v>
      </c>
      <c r="E27" s="19">
        <v>135</v>
      </c>
      <c r="F27" s="19">
        <v>818</v>
      </c>
      <c r="G27" s="19">
        <v>1667</v>
      </c>
    </row>
    <row r="28" spans="1:7" x14ac:dyDescent="0.2">
      <c r="A28" s="19" t="s">
        <v>133</v>
      </c>
      <c r="B28" s="19" t="s">
        <v>652</v>
      </c>
      <c r="C28" s="19">
        <v>142</v>
      </c>
      <c r="D28" s="19">
        <v>191</v>
      </c>
      <c r="E28" s="19">
        <v>134</v>
      </c>
      <c r="F28" s="19">
        <v>892</v>
      </c>
      <c r="G28" s="19">
        <v>1775</v>
      </c>
    </row>
    <row r="29" spans="1:7" x14ac:dyDescent="0.2">
      <c r="A29" s="19" t="s">
        <v>135</v>
      </c>
      <c r="B29" s="19" t="s">
        <v>653</v>
      </c>
      <c r="C29" s="19">
        <v>141</v>
      </c>
      <c r="D29" s="19">
        <v>131</v>
      </c>
      <c r="E29" s="19">
        <v>0</v>
      </c>
      <c r="F29" s="19">
        <v>687</v>
      </c>
      <c r="G29" s="19">
        <v>926</v>
      </c>
    </row>
    <row r="30" spans="1:7" x14ac:dyDescent="0.2">
      <c r="A30" s="19" t="s">
        <v>137</v>
      </c>
      <c r="B30" s="19" t="s">
        <v>654</v>
      </c>
      <c r="C30" s="19">
        <v>140</v>
      </c>
      <c r="D30" s="19">
        <v>102</v>
      </c>
      <c r="E30" s="19">
        <v>96</v>
      </c>
      <c r="F30" s="19">
        <v>704</v>
      </c>
      <c r="G30" s="19">
        <v>1385</v>
      </c>
    </row>
    <row r="31" spans="1:7" x14ac:dyDescent="0.2">
      <c r="A31" s="19" t="s">
        <v>139</v>
      </c>
      <c r="B31" s="19" t="s">
        <v>160</v>
      </c>
      <c r="C31" s="19">
        <v>5287</v>
      </c>
      <c r="D31" s="19">
        <v>5645</v>
      </c>
      <c r="E31" s="19">
        <v>5003</v>
      </c>
      <c r="F31" s="19">
        <v>34059</v>
      </c>
      <c r="G31" s="19">
        <v>66690</v>
      </c>
    </row>
    <row r="32" spans="1:7" x14ac:dyDescent="0.2">
      <c r="A32" s="21" t="s">
        <v>30</v>
      </c>
      <c r="B32" s="21" t="s">
        <v>161</v>
      </c>
      <c r="C32" s="21">
        <v>11933</v>
      </c>
      <c r="D32" s="21">
        <v>10589</v>
      </c>
      <c r="E32" s="21">
        <v>10586</v>
      </c>
      <c r="F32" s="21">
        <v>66028</v>
      </c>
      <c r="G32" s="21">
        <v>131406</v>
      </c>
    </row>
    <row r="33" spans="1:7" ht="22.5" customHeight="1" x14ac:dyDescent="0.2">
      <c r="A33" s="38" t="s">
        <v>655</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1A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22"/>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657</v>
      </c>
    </row>
    <row r="6" spans="1:16" ht="16" customHeight="1" x14ac:dyDescent="0.25">
      <c r="A6" s="12" t="s">
        <v>25</v>
      </c>
    </row>
    <row r="7" spans="1:16" ht="15" customHeight="1" x14ac:dyDescent="0.2">
      <c r="A7" s="6" t="s">
        <v>23</v>
      </c>
    </row>
    <row r="9" spans="1:16" x14ac:dyDescent="0.2">
      <c r="A9" s="18"/>
      <c r="B9" s="18"/>
      <c r="C9" s="18"/>
      <c r="D9" s="18"/>
      <c r="E9" s="18"/>
      <c r="F9" s="18"/>
    </row>
    <row r="10" spans="1:16" ht="21" x14ac:dyDescent="0.25">
      <c r="A10" s="19" t="s">
        <v>658</v>
      </c>
      <c r="B10" s="20" t="s">
        <v>31</v>
      </c>
      <c r="C10" s="20" t="s">
        <v>32</v>
      </c>
      <c r="D10" s="20" t="s">
        <v>43</v>
      </c>
      <c r="E10" s="20" t="s">
        <v>98</v>
      </c>
      <c r="F10" s="20" t="s">
        <v>99</v>
      </c>
    </row>
    <row r="11" spans="1:16" x14ac:dyDescent="0.2">
      <c r="A11" s="19" t="s">
        <v>659</v>
      </c>
      <c r="B11" s="19">
        <v>5828</v>
      </c>
      <c r="C11" s="19">
        <v>5041</v>
      </c>
      <c r="D11" s="19">
        <v>5244</v>
      </c>
      <c r="E11" s="19">
        <v>33183</v>
      </c>
      <c r="F11" s="19">
        <v>66052</v>
      </c>
    </row>
    <row r="12" spans="1:16" x14ac:dyDescent="0.2">
      <c r="A12" s="19" t="s">
        <v>660</v>
      </c>
      <c r="B12" s="19">
        <v>2471</v>
      </c>
      <c r="C12" s="19">
        <v>2298</v>
      </c>
      <c r="D12" s="19">
        <v>2238</v>
      </c>
      <c r="E12" s="19">
        <v>14377</v>
      </c>
      <c r="F12" s="19">
        <v>28748</v>
      </c>
    </row>
    <row r="13" spans="1:16" x14ac:dyDescent="0.2">
      <c r="A13" s="19" t="s">
        <v>661</v>
      </c>
      <c r="B13" s="19">
        <v>1245</v>
      </c>
      <c r="C13" s="19">
        <v>1062</v>
      </c>
      <c r="D13" s="19">
        <v>1073</v>
      </c>
      <c r="E13" s="19">
        <v>6557</v>
      </c>
      <c r="F13" s="19">
        <v>13504</v>
      </c>
    </row>
    <row r="14" spans="1:16" x14ac:dyDescent="0.2">
      <c r="A14" s="19" t="s">
        <v>662</v>
      </c>
      <c r="B14" s="19">
        <v>1610</v>
      </c>
      <c r="C14" s="19">
        <v>1483</v>
      </c>
      <c r="D14" s="19">
        <v>1255</v>
      </c>
      <c r="E14" s="19">
        <v>8050</v>
      </c>
      <c r="F14" s="19">
        <v>15887</v>
      </c>
    </row>
    <row r="15" spans="1:16" x14ac:dyDescent="0.2">
      <c r="A15" s="19" t="s">
        <v>663</v>
      </c>
      <c r="B15" s="19">
        <v>427</v>
      </c>
      <c r="C15" s="19">
        <v>383</v>
      </c>
      <c r="D15" s="19">
        <v>553</v>
      </c>
      <c r="E15" s="19">
        <v>2344</v>
      </c>
      <c r="F15" s="19">
        <v>4348</v>
      </c>
    </row>
    <row r="16" spans="1:16" x14ac:dyDescent="0.2">
      <c r="A16" s="19" t="s">
        <v>664</v>
      </c>
      <c r="B16" s="19">
        <v>183</v>
      </c>
      <c r="C16" s="19">
        <v>191</v>
      </c>
      <c r="D16" s="19">
        <v>95</v>
      </c>
      <c r="E16" s="19">
        <v>796</v>
      </c>
      <c r="F16" s="19">
        <v>1491</v>
      </c>
    </row>
    <row r="17" spans="1:6" x14ac:dyDescent="0.2">
      <c r="A17" s="19" t="s">
        <v>665</v>
      </c>
      <c r="B17" s="19">
        <v>100</v>
      </c>
      <c r="C17" s="19">
        <v>54</v>
      </c>
      <c r="D17" s="19">
        <v>52</v>
      </c>
      <c r="E17" s="19">
        <v>328</v>
      </c>
      <c r="F17" s="19">
        <v>684</v>
      </c>
    </row>
    <row r="18" spans="1:6" x14ac:dyDescent="0.2">
      <c r="A18" s="19" t="s">
        <v>666</v>
      </c>
      <c r="B18" s="19">
        <v>43</v>
      </c>
      <c r="C18" s="19">
        <v>32</v>
      </c>
      <c r="D18" s="19">
        <v>22</v>
      </c>
      <c r="E18" s="19">
        <v>203</v>
      </c>
      <c r="F18" s="19">
        <v>365</v>
      </c>
    </row>
    <row r="19" spans="1:6" x14ac:dyDescent="0.2">
      <c r="A19" s="19" t="s">
        <v>667</v>
      </c>
      <c r="B19" s="19">
        <v>26</v>
      </c>
      <c r="C19" s="19">
        <v>45</v>
      </c>
      <c r="D19" s="19">
        <v>54</v>
      </c>
      <c r="E19" s="19">
        <v>190</v>
      </c>
      <c r="F19" s="19">
        <v>327</v>
      </c>
    </row>
    <row r="20" spans="1:6" x14ac:dyDescent="0.2">
      <c r="A20" s="21" t="s">
        <v>30</v>
      </c>
      <c r="B20" s="21">
        <v>11933</v>
      </c>
      <c r="C20" s="21">
        <v>10589</v>
      </c>
      <c r="D20" s="21">
        <v>10586</v>
      </c>
      <c r="E20" s="21">
        <v>66028</v>
      </c>
      <c r="F20" s="21">
        <v>131406</v>
      </c>
    </row>
    <row r="21" spans="1:6" ht="22.5" customHeight="1" x14ac:dyDescent="0.2">
      <c r="A21" s="38" t="s">
        <v>655</v>
      </c>
      <c r="B21" s="38"/>
      <c r="C21" s="38"/>
      <c r="D21" s="38"/>
      <c r="E21" s="38"/>
      <c r="F21" s="38"/>
    </row>
    <row r="22" spans="1:6" x14ac:dyDescent="0.2">
      <c r="A22" s="38" t="s">
        <v>59</v>
      </c>
      <c r="B22" s="38"/>
      <c r="C22" s="38"/>
      <c r="D22" s="38"/>
      <c r="E22" s="38"/>
      <c r="F22" s="38"/>
    </row>
  </sheetData>
  <sheetProtection sheet="1"/>
  <mergeCells count="3">
    <mergeCell ref="B1:E1"/>
    <mergeCell ref="A21:F21"/>
    <mergeCell ref="A22:F22"/>
  </mergeCells>
  <hyperlinks>
    <hyperlink ref="A7" r:id="rId1" xr:uid="{00000000-0004-0000-1B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669</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670</v>
      </c>
      <c r="C11" s="19">
        <v>162</v>
      </c>
      <c r="D11" s="19">
        <v>152</v>
      </c>
      <c r="E11" s="19">
        <v>124</v>
      </c>
      <c r="F11" s="19">
        <v>889</v>
      </c>
      <c r="G11" s="19">
        <v>1877</v>
      </c>
    </row>
    <row r="12" spans="1:16" x14ac:dyDescent="0.2">
      <c r="A12" s="19" t="s">
        <v>102</v>
      </c>
      <c r="B12" s="19" t="s">
        <v>671</v>
      </c>
      <c r="C12" s="19">
        <v>94</v>
      </c>
      <c r="D12" s="19">
        <v>86</v>
      </c>
      <c r="E12" s="19">
        <v>116</v>
      </c>
      <c r="F12" s="19">
        <v>541</v>
      </c>
      <c r="G12" s="19">
        <v>1218</v>
      </c>
    </row>
    <row r="13" spans="1:16" x14ac:dyDescent="0.2">
      <c r="A13" s="19" t="s">
        <v>104</v>
      </c>
      <c r="B13" s="19" t="s">
        <v>672</v>
      </c>
      <c r="C13" s="19">
        <v>61</v>
      </c>
      <c r="D13" s="19">
        <v>46</v>
      </c>
      <c r="E13" s="19">
        <v>46</v>
      </c>
      <c r="F13" s="19">
        <v>301</v>
      </c>
      <c r="G13" s="19">
        <v>627</v>
      </c>
    </row>
    <row r="14" spans="1:16" x14ac:dyDescent="0.2">
      <c r="A14" s="19" t="s">
        <v>106</v>
      </c>
      <c r="B14" s="19" t="s">
        <v>673</v>
      </c>
      <c r="C14" s="19">
        <v>59</v>
      </c>
      <c r="D14" s="19">
        <v>21</v>
      </c>
      <c r="E14" s="19">
        <v>17</v>
      </c>
      <c r="F14" s="19">
        <v>147</v>
      </c>
      <c r="G14" s="19">
        <v>276</v>
      </c>
    </row>
    <row r="15" spans="1:16" x14ac:dyDescent="0.2">
      <c r="A15" s="19" t="s">
        <v>108</v>
      </c>
      <c r="B15" s="19" t="s">
        <v>674</v>
      </c>
      <c r="C15" s="19">
        <v>52</v>
      </c>
      <c r="D15" s="19">
        <v>32</v>
      </c>
      <c r="E15" s="19">
        <v>51</v>
      </c>
      <c r="F15" s="19">
        <v>217</v>
      </c>
      <c r="G15" s="19">
        <v>468</v>
      </c>
    </row>
    <row r="16" spans="1:16" x14ac:dyDescent="0.2">
      <c r="A16" s="19" t="s">
        <v>110</v>
      </c>
      <c r="B16" s="19" t="s">
        <v>675</v>
      </c>
      <c r="C16" s="19">
        <v>48</v>
      </c>
      <c r="D16" s="19">
        <v>23</v>
      </c>
      <c r="E16" s="19">
        <v>27</v>
      </c>
      <c r="F16" s="19">
        <v>233</v>
      </c>
      <c r="G16" s="19">
        <v>469</v>
      </c>
    </row>
    <row r="17" spans="1:7" x14ac:dyDescent="0.2">
      <c r="A17" s="19" t="s">
        <v>112</v>
      </c>
      <c r="B17" s="19" t="s">
        <v>676</v>
      </c>
      <c r="C17" s="19">
        <v>46</v>
      </c>
      <c r="D17" s="19">
        <v>27</v>
      </c>
      <c r="E17" s="19">
        <v>21</v>
      </c>
      <c r="F17" s="19">
        <v>187</v>
      </c>
      <c r="G17" s="19">
        <v>318</v>
      </c>
    </row>
    <row r="18" spans="1:7" x14ac:dyDescent="0.2">
      <c r="A18" s="19" t="s">
        <v>114</v>
      </c>
      <c r="B18" s="19" t="s">
        <v>677</v>
      </c>
      <c r="C18" s="19">
        <v>45</v>
      </c>
      <c r="D18" s="19">
        <v>37</v>
      </c>
      <c r="E18" s="19">
        <v>73</v>
      </c>
      <c r="F18" s="19">
        <v>195</v>
      </c>
      <c r="G18" s="19">
        <v>465</v>
      </c>
    </row>
    <row r="19" spans="1:7" x14ac:dyDescent="0.2">
      <c r="A19" s="19" t="s">
        <v>116</v>
      </c>
      <c r="B19" s="19" t="s">
        <v>678</v>
      </c>
      <c r="C19" s="19">
        <v>38</v>
      </c>
      <c r="D19" s="19">
        <v>24</v>
      </c>
      <c r="E19" s="19">
        <v>48</v>
      </c>
      <c r="F19" s="19">
        <v>157</v>
      </c>
      <c r="G19" s="19">
        <v>289</v>
      </c>
    </row>
    <row r="20" spans="1:7" x14ac:dyDescent="0.2">
      <c r="A20" s="19" t="s">
        <v>118</v>
      </c>
      <c r="B20" s="19" t="s">
        <v>679</v>
      </c>
      <c r="C20" s="19">
        <v>29</v>
      </c>
      <c r="D20" s="19">
        <v>37</v>
      </c>
      <c r="E20" s="19">
        <v>39</v>
      </c>
      <c r="F20" s="19">
        <v>189</v>
      </c>
      <c r="G20" s="19">
        <v>375</v>
      </c>
    </row>
    <row r="21" spans="1:7" x14ac:dyDescent="0.2">
      <c r="A21" s="19" t="s">
        <v>120</v>
      </c>
      <c r="B21" s="19" t="s">
        <v>680</v>
      </c>
      <c r="C21" s="19">
        <v>26</v>
      </c>
      <c r="D21" s="19">
        <v>18</v>
      </c>
      <c r="E21" s="19">
        <v>26</v>
      </c>
      <c r="F21" s="19">
        <v>175</v>
      </c>
      <c r="G21" s="19">
        <v>380</v>
      </c>
    </row>
    <row r="22" spans="1:7" x14ac:dyDescent="0.2">
      <c r="A22" s="19" t="s">
        <v>122</v>
      </c>
      <c r="B22" s="19" t="s">
        <v>681</v>
      </c>
      <c r="C22" s="19">
        <v>23</v>
      </c>
      <c r="D22" s="19">
        <v>0</v>
      </c>
      <c r="E22" s="19">
        <v>6</v>
      </c>
      <c r="F22" s="19">
        <v>53</v>
      </c>
      <c r="G22" s="19">
        <v>68</v>
      </c>
    </row>
    <row r="23" spans="1:7" x14ac:dyDescent="0.2">
      <c r="A23" s="19" t="s">
        <v>124</v>
      </c>
      <c r="B23" s="19" t="s">
        <v>682</v>
      </c>
      <c r="C23" s="19">
        <v>22</v>
      </c>
      <c r="D23" s="19">
        <v>15</v>
      </c>
      <c r="E23" s="19">
        <v>0</v>
      </c>
      <c r="F23" s="19">
        <v>81</v>
      </c>
      <c r="G23" s="19">
        <v>142</v>
      </c>
    </row>
    <row r="24" spans="1:7" x14ac:dyDescent="0.2">
      <c r="A24" s="19" t="s">
        <v>126</v>
      </c>
      <c r="B24" s="19" t="s">
        <v>683</v>
      </c>
      <c r="C24" s="19">
        <v>21</v>
      </c>
      <c r="D24" s="19">
        <v>17</v>
      </c>
      <c r="E24" s="19">
        <v>15</v>
      </c>
      <c r="F24" s="19">
        <v>122</v>
      </c>
      <c r="G24" s="19">
        <v>212</v>
      </c>
    </row>
    <row r="25" spans="1:7" x14ac:dyDescent="0.2">
      <c r="A25" s="19" t="s">
        <v>128</v>
      </c>
      <c r="B25" s="19" t="s">
        <v>684</v>
      </c>
      <c r="C25" s="19">
        <v>20</v>
      </c>
      <c r="D25" s="19">
        <v>14</v>
      </c>
      <c r="E25" s="19">
        <v>10</v>
      </c>
      <c r="F25" s="19">
        <v>73</v>
      </c>
      <c r="G25" s="19">
        <v>177</v>
      </c>
    </row>
    <row r="26" spans="1:7" x14ac:dyDescent="0.2">
      <c r="A26" s="19" t="s">
        <v>130</v>
      </c>
      <c r="B26" s="19" t="s">
        <v>685</v>
      </c>
      <c r="C26" s="19">
        <v>19</v>
      </c>
      <c r="D26" s="19">
        <v>10</v>
      </c>
      <c r="E26" s="19">
        <v>32</v>
      </c>
      <c r="F26" s="19">
        <v>70</v>
      </c>
      <c r="G26" s="19">
        <v>172</v>
      </c>
    </row>
    <row r="27" spans="1:7" x14ac:dyDescent="0.2">
      <c r="A27" s="19" t="s">
        <v>132</v>
      </c>
      <c r="B27" s="19" t="s">
        <v>686</v>
      </c>
      <c r="C27" s="19">
        <v>19</v>
      </c>
      <c r="D27" s="19">
        <v>31</v>
      </c>
      <c r="E27" s="19">
        <v>13</v>
      </c>
      <c r="F27" s="19">
        <v>123</v>
      </c>
      <c r="G27" s="19">
        <v>227</v>
      </c>
    </row>
    <row r="28" spans="1:7" x14ac:dyDescent="0.2">
      <c r="A28" s="19" t="s">
        <v>133</v>
      </c>
      <c r="B28" s="19" t="s">
        <v>687</v>
      </c>
      <c r="C28" s="19">
        <v>18</v>
      </c>
      <c r="D28" s="19">
        <v>3</v>
      </c>
      <c r="E28" s="19">
        <v>0</v>
      </c>
      <c r="F28" s="19">
        <v>63</v>
      </c>
      <c r="G28" s="19">
        <v>75</v>
      </c>
    </row>
    <row r="29" spans="1:7" x14ac:dyDescent="0.2">
      <c r="A29" s="19" t="s">
        <v>135</v>
      </c>
      <c r="B29" s="19" t="s">
        <v>688</v>
      </c>
      <c r="C29" s="19">
        <v>18</v>
      </c>
      <c r="D29" s="19">
        <v>20</v>
      </c>
      <c r="E29" s="19">
        <v>37</v>
      </c>
      <c r="F29" s="19">
        <v>100</v>
      </c>
      <c r="G29" s="19">
        <v>253</v>
      </c>
    </row>
    <row r="30" spans="1:7" x14ac:dyDescent="0.2">
      <c r="A30" s="19" t="s">
        <v>137</v>
      </c>
      <c r="B30" s="19" t="s">
        <v>689</v>
      </c>
      <c r="C30" s="19">
        <v>18</v>
      </c>
      <c r="D30" s="19">
        <v>38</v>
      </c>
      <c r="E30" s="19">
        <v>27</v>
      </c>
      <c r="F30" s="19">
        <v>138</v>
      </c>
      <c r="G30" s="19">
        <v>284</v>
      </c>
    </row>
    <row r="31" spans="1:7" x14ac:dyDescent="0.2">
      <c r="A31" s="19" t="s">
        <v>139</v>
      </c>
      <c r="B31" s="19" t="s">
        <v>160</v>
      </c>
      <c r="C31" s="19">
        <v>588</v>
      </c>
      <c r="D31" s="19">
        <v>565</v>
      </c>
      <c r="E31" s="19">
        <v>640</v>
      </c>
      <c r="F31" s="19">
        <v>3286</v>
      </c>
      <c r="G31" s="19">
        <v>6979</v>
      </c>
    </row>
    <row r="32" spans="1:7" x14ac:dyDescent="0.2">
      <c r="A32" s="21" t="s">
        <v>30</v>
      </c>
      <c r="B32" s="21" t="s">
        <v>161</v>
      </c>
      <c r="C32" s="21">
        <v>1426</v>
      </c>
      <c r="D32" s="21">
        <v>1216</v>
      </c>
      <c r="E32" s="21">
        <v>1368</v>
      </c>
      <c r="F32" s="21">
        <v>7340</v>
      </c>
      <c r="G32" s="21">
        <v>15351</v>
      </c>
    </row>
    <row r="33" spans="1:7" ht="22.5" customHeight="1" x14ac:dyDescent="0.2">
      <c r="A33" s="38" t="s">
        <v>690</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1C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9"/>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61</v>
      </c>
    </row>
    <row r="6" spans="1:16" ht="16" customHeight="1" x14ac:dyDescent="0.25">
      <c r="A6" s="12" t="s">
        <v>25</v>
      </c>
    </row>
    <row r="7" spans="1:16" ht="15" customHeight="1" x14ac:dyDescent="0.2">
      <c r="A7" s="6" t="s">
        <v>23</v>
      </c>
    </row>
    <row r="8" spans="1:16" x14ac:dyDescent="0.2">
      <c r="A8" s="18"/>
      <c r="B8" s="18"/>
      <c r="C8" s="18"/>
      <c r="D8" s="18"/>
      <c r="E8" s="18"/>
    </row>
    <row r="9" spans="1:16" ht="10.5" x14ac:dyDescent="0.25">
      <c r="B9" s="37" t="s">
        <v>62</v>
      </c>
      <c r="C9" s="37"/>
      <c r="D9" s="37"/>
    </row>
    <row r="10" spans="1:16" ht="10.5" x14ac:dyDescent="0.25">
      <c r="A10" s="19" t="s">
        <v>27</v>
      </c>
      <c r="B10" s="20" t="s">
        <v>63</v>
      </c>
      <c r="C10" s="20" t="s">
        <v>64</v>
      </c>
      <c r="D10" s="20" t="s">
        <v>65</v>
      </c>
      <c r="E10" s="20" t="s">
        <v>30</v>
      </c>
    </row>
    <row r="11" spans="1:16" x14ac:dyDescent="0.2">
      <c r="A11" s="19" t="s">
        <v>31</v>
      </c>
      <c r="B11" s="19">
        <v>158274</v>
      </c>
      <c r="C11" s="19">
        <v>280</v>
      </c>
      <c r="D11" s="19">
        <v>4084</v>
      </c>
      <c r="E11" s="19">
        <v>158554</v>
      </c>
    </row>
    <row r="12" spans="1:16" x14ac:dyDescent="0.2">
      <c r="A12" s="19" t="s">
        <v>32</v>
      </c>
      <c r="B12" s="19">
        <v>143424</v>
      </c>
      <c r="C12" s="19">
        <v>229</v>
      </c>
      <c r="D12" s="19">
        <v>4001</v>
      </c>
      <c r="E12" s="19">
        <v>143653</v>
      </c>
    </row>
    <row r="13" spans="1:16" x14ac:dyDescent="0.2">
      <c r="A13" s="19" t="s">
        <v>33</v>
      </c>
      <c r="B13" s="19">
        <v>123731</v>
      </c>
      <c r="C13" s="19">
        <v>227</v>
      </c>
      <c r="D13" s="19">
        <v>2813</v>
      </c>
      <c r="E13" s="19">
        <v>123958</v>
      </c>
    </row>
    <row r="14" spans="1:16" x14ac:dyDescent="0.2">
      <c r="A14" s="19" t="s">
        <v>34</v>
      </c>
      <c r="B14" s="19">
        <v>116957</v>
      </c>
      <c r="C14" s="19">
        <v>285</v>
      </c>
      <c r="D14" s="19">
        <v>3353</v>
      </c>
      <c r="E14" s="19">
        <v>117242</v>
      </c>
    </row>
    <row r="15" spans="1:16" x14ac:dyDescent="0.2">
      <c r="A15" s="19" t="s">
        <v>35</v>
      </c>
      <c r="B15" s="19">
        <v>105675</v>
      </c>
      <c r="C15" s="19">
        <v>220</v>
      </c>
      <c r="D15" s="19">
        <v>3114</v>
      </c>
      <c r="E15" s="19">
        <v>105895</v>
      </c>
    </row>
    <row r="16" spans="1:16" x14ac:dyDescent="0.2">
      <c r="A16" s="19" t="s">
        <v>36</v>
      </c>
      <c r="B16" s="19">
        <v>86720</v>
      </c>
      <c r="C16" s="19">
        <v>198</v>
      </c>
      <c r="D16" s="19">
        <v>2821</v>
      </c>
      <c r="E16" s="19">
        <v>86918</v>
      </c>
    </row>
    <row r="17" spans="1:5" x14ac:dyDescent="0.2">
      <c r="A17" s="19" t="s">
        <v>37</v>
      </c>
      <c r="B17" s="19">
        <v>155664</v>
      </c>
      <c r="C17" s="19">
        <v>239</v>
      </c>
      <c r="D17" s="19">
        <v>2544</v>
      </c>
      <c r="E17" s="19">
        <v>155903</v>
      </c>
    </row>
    <row r="18" spans="1:5" x14ac:dyDescent="0.2">
      <c r="A18" s="19" t="s">
        <v>38</v>
      </c>
      <c r="B18" s="19">
        <v>117440</v>
      </c>
      <c r="C18" s="19">
        <v>293</v>
      </c>
      <c r="D18" s="19">
        <v>2018</v>
      </c>
      <c r="E18" s="19">
        <v>117733</v>
      </c>
    </row>
    <row r="19" spans="1:5" x14ac:dyDescent="0.2">
      <c r="A19" s="19" t="s">
        <v>39</v>
      </c>
      <c r="B19" s="19">
        <v>144888</v>
      </c>
      <c r="C19" s="19">
        <v>327</v>
      </c>
      <c r="D19" s="19">
        <v>5110</v>
      </c>
      <c r="E19" s="19">
        <v>145215</v>
      </c>
    </row>
    <row r="20" spans="1:5" x14ac:dyDescent="0.2">
      <c r="A20" s="19" t="s">
        <v>40</v>
      </c>
      <c r="B20" s="19">
        <v>117765</v>
      </c>
      <c r="C20" s="19">
        <v>336</v>
      </c>
      <c r="D20" s="19">
        <v>3607</v>
      </c>
      <c r="E20" s="19">
        <v>118101</v>
      </c>
    </row>
    <row r="21" spans="1:5" x14ac:dyDescent="0.2">
      <c r="A21" s="19" t="s">
        <v>41</v>
      </c>
      <c r="B21" s="19">
        <v>115338</v>
      </c>
      <c r="C21" s="19">
        <v>290</v>
      </c>
      <c r="D21" s="19">
        <v>3910</v>
      </c>
      <c r="E21" s="19">
        <v>115628</v>
      </c>
    </row>
    <row r="22" spans="1:5" x14ac:dyDescent="0.2">
      <c r="A22" s="19" t="s">
        <v>42</v>
      </c>
      <c r="B22" s="19">
        <v>127512</v>
      </c>
      <c r="C22" s="19">
        <v>329</v>
      </c>
      <c r="D22" s="19">
        <v>3792</v>
      </c>
      <c r="E22" s="19">
        <v>127841</v>
      </c>
    </row>
    <row r="23" spans="1:5" x14ac:dyDescent="0.2">
      <c r="A23" s="19" t="s">
        <v>43</v>
      </c>
      <c r="B23" s="19">
        <v>156507</v>
      </c>
      <c r="C23" s="19">
        <v>313</v>
      </c>
      <c r="D23" s="19">
        <v>3809</v>
      </c>
      <c r="E23" s="19">
        <v>156820</v>
      </c>
    </row>
    <row r="24" spans="1:5" x14ac:dyDescent="0.2">
      <c r="A24" s="19" t="s">
        <v>44</v>
      </c>
      <c r="B24" s="19">
        <v>135696</v>
      </c>
      <c r="C24" s="19">
        <v>153</v>
      </c>
      <c r="D24" s="19">
        <v>4592</v>
      </c>
      <c r="E24" s="19">
        <v>135849</v>
      </c>
    </row>
    <row r="25" spans="1:5" x14ac:dyDescent="0.2">
      <c r="A25" s="19" t="s">
        <v>45</v>
      </c>
      <c r="B25" s="19">
        <v>122509</v>
      </c>
      <c r="C25" s="19">
        <v>93</v>
      </c>
      <c r="D25" s="19">
        <v>3534</v>
      </c>
      <c r="E25" s="19">
        <v>122602</v>
      </c>
    </row>
    <row r="26" spans="1:5" x14ac:dyDescent="0.2">
      <c r="A26" s="19" t="s">
        <v>46</v>
      </c>
      <c r="B26" s="19">
        <v>110763</v>
      </c>
      <c r="C26" s="19">
        <v>115</v>
      </c>
      <c r="D26" s="19">
        <v>3108</v>
      </c>
      <c r="E26" s="19">
        <v>110878</v>
      </c>
    </row>
    <row r="27" spans="1:5" x14ac:dyDescent="0.2">
      <c r="A27" s="19" t="s">
        <v>47</v>
      </c>
      <c r="B27" s="19">
        <v>149818</v>
      </c>
      <c r="C27" s="19">
        <v>84</v>
      </c>
      <c r="D27" s="19">
        <v>3696</v>
      </c>
      <c r="E27" s="19">
        <v>149902</v>
      </c>
    </row>
    <row r="28" spans="1:5" x14ac:dyDescent="0.2">
      <c r="A28" s="19" t="s">
        <v>48</v>
      </c>
      <c r="B28" s="19">
        <v>120563</v>
      </c>
      <c r="C28" s="19">
        <v>89</v>
      </c>
      <c r="D28" s="19">
        <v>3436</v>
      </c>
      <c r="E28" s="19">
        <v>120652</v>
      </c>
    </row>
    <row r="29" spans="1:5" x14ac:dyDescent="0.2">
      <c r="A29" s="19" t="s">
        <v>49</v>
      </c>
      <c r="B29" s="19">
        <v>106771</v>
      </c>
      <c r="C29" s="19">
        <v>47</v>
      </c>
      <c r="D29" s="19">
        <v>3356</v>
      </c>
      <c r="E29" s="19">
        <v>106818</v>
      </c>
    </row>
    <row r="30" spans="1:5" x14ac:dyDescent="0.2">
      <c r="A30" s="19" t="s">
        <v>50</v>
      </c>
      <c r="B30" s="19">
        <v>111916</v>
      </c>
      <c r="C30" s="19">
        <v>88</v>
      </c>
      <c r="D30" s="19">
        <v>4036</v>
      </c>
      <c r="E30" s="19">
        <v>112004</v>
      </c>
    </row>
    <row r="31" spans="1:5" x14ac:dyDescent="0.2">
      <c r="A31" s="19" t="s">
        <v>51</v>
      </c>
      <c r="B31" s="19">
        <v>133235</v>
      </c>
      <c r="C31" s="19">
        <v>119</v>
      </c>
      <c r="D31" s="19">
        <v>4027</v>
      </c>
      <c r="E31" s="19">
        <v>133354</v>
      </c>
    </row>
    <row r="32" spans="1:5" x14ac:dyDescent="0.2">
      <c r="A32" s="19" t="s">
        <v>52</v>
      </c>
      <c r="B32" s="19">
        <v>103414</v>
      </c>
      <c r="C32" s="19">
        <v>98</v>
      </c>
      <c r="D32" s="19">
        <v>3836</v>
      </c>
      <c r="E32" s="19">
        <v>103512</v>
      </c>
    </row>
    <row r="33" spans="1:5" x14ac:dyDescent="0.2">
      <c r="A33" s="19" t="s">
        <v>53</v>
      </c>
      <c r="B33" s="19">
        <v>125335</v>
      </c>
      <c r="C33" s="19">
        <v>115</v>
      </c>
      <c r="D33" s="19">
        <v>4135</v>
      </c>
      <c r="E33" s="19">
        <v>125450</v>
      </c>
    </row>
    <row r="34" spans="1:5" x14ac:dyDescent="0.2">
      <c r="A34" s="19" t="s">
        <v>54</v>
      </c>
      <c r="B34" s="19">
        <v>130870</v>
      </c>
      <c r="C34" s="19">
        <v>105</v>
      </c>
      <c r="D34" s="19">
        <v>4189</v>
      </c>
      <c r="E34" s="19">
        <v>130975</v>
      </c>
    </row>
    <row r="35" spans="1:5" x14ac:dyDescent="0.2">
      <c r="A35" s="21" t="s">
        <v>55</v>
      </c>
      <c r="B35" s="21">
        <v>120223</v>
      </c>
      <c r="C35" s="21">
        <v>155</v>
      </c>
      <c r="D35" s="21">
        <v>3917</v>
      </c>
      <c r="E35" s="21">
        <v>120378</v>
      </c>
    </row>
    <row r="36" spans="1:5" ht="22.5" customHeight="1" x14ac:dyDescent="0.2">
      <c r="A36" s="38" t="s">
        <v>56</v>
      </c>
      <c r="B36" s="38"/>
      <c r="C36" s="38"/>
      <c r="D36" s="38"/>
      <c r="E36" s="38"/>
    </row>
    <row r="37" spans="1:5" ht="33.75" customHeight="1" x14ac:dyDescent="0.2">
      <c r="A37" s="38" t="s">
        <v>57</v>
      </c>
      <c r="B37" s="38"/>
      <c r="C37" s="38"/>
      <c r="D37" s="38"/>
      <c r="E37" s="38"/>
    </row>
    <row r="38" spans="1:5" x14ac:dyDescent="0.2">
      <c r="A38" s="38" t="s">
        <v>58</v>
      </c>
      <c r="B38" s="38"/>
      <c r="C38" s="38"/>
      <c r="D38" s="38"/>
      <c r="E38" s="38"/>
    </row>
    <row r="39" spans="1:5" x14ac:dyDescent="0.2">
      <c r="A39" s="38" t="s">
        <v>59</v>
      </c>
      <c r="B39" s="38"/>
      <c r="C39" s="38"/>
      <c r="D39" s="38"/>
      <c r="E39" s="38"/>
    </row>
  </sheetData>
  <sheetProtection sheet="1"/>
  <mergeCells count="6">
    <mergeCell ref="A39:E39"/>
    <mergeCell ref="B1:E1"/>
    <mergeCell ref="B9:D9"/>
    <mergeCell ref="A36:E36"/>
    <mergeCell ref="A37:E37"/>
    <mergeCell ref="A38:E38"/>
  </mergeCells>
  <hyperlinks>
    <hyperlink ref="A7" r:id="rId1" xr:uid="{00000000-0004-0000-02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26"/>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692</v>
      </c>
    </row>
    <row r="6" spans="1:16" ht="16" customHeight="1" x14ac:dyDescent="0.25">
      <c r="A6" s="12" t="s">
        <v>25</v>
      </c>
    </row>
    <row r="7" spans="1:16" ht="15" customHeight="1" x14ac:dyDescent="0.2">
      <c r="A7" s="6" t="s">
        <v>23</v>
      </c>
    </row>
    <row r="9" spans="1:16" x14ac:dyDescent="0.2">
      <c r="A9" s="18"/>
      <c r="B9" s="18"/>
      <c r="C9" s="18"/>
      <c r="D9" s="18"/>
      <c r="E9" s="18"/>
      <c r="F9" s="18"/>
    </row>
    <row r="10" spans="1:16" ht="21" x14ac:dyDescent="0.25">
      <c r="A10" s="19" t="s">
        <v>693</v>
      </c>
      <c r="B10" s="20" t="s">
        <v>31</v>
      </c>
      <c r="C10" s="20" t="s">
        <v>32</v>
      </c>
      <c r="D10" s="20" t="s">
        <v>43</v>
      </c>
      <c r="E10" s="20" t="s">
        <v>98</v>
      </c>
      <c r="F10" s="20" t="s">
        <v>99</v>
      </c>
    </row>
    <row r="11" spans="1:16" x14ac:dyDescent="0.2">
      <c r="A11" s="19" t="s">
        <v>694</v>
      </c>
      <c r="B11" s="19">
        <v>7</v>
      </c>
      <c r="C11" s="19">
        <v>7</v>
      </c>
      <c r="D11" s="19">
        <v>6</v>
      </c>
      <c r="E11" s="19">
        <v>40</v>
      </c>
      <c r="F11" s="19">
        <v>69</v>
      </c>
    </row>
    <row r="12" spans="1:16" x14ac:dyDescent="0.2">
      <c r="A12" s="19" t="s">
        <v>695</v>
      </c>
      <c r="B12" s="19">
        <v>47</v>
      </c>
      <c r="C12" s="19">
        <v>40</v>
      </c>
      <c r="D12" s="19">
        <v>34</v>
      </c>
      <c r="E12" s="19">
        <v>202</v>
      </c>
      <c r="F12" s="19">
        <v>404</v>
      </c>
    </row>
    <row r="13" spans="1:16" x14ac:dyDescent="0.2">
      <c r="A13" s="19" t="s">
        <v>696</v>
      </c>
      <c r="B13" s="19">
        <v>11</v>
      </c>
      <c r="C13" s="19">
        <v>8</v>
      </c>
      <c r="D13" s="19">
        <v>9</v>
      </c>
      <c r="E13" s="19">
        <v>52</v>
      </c>
      <c r="F13" s="19">
        <v>111</v>
      </c>
    </row>
    <row r="14" spans="1:16" x14ac:dyDescent="0.2">
      <c r="A14" s="19" t="s">
        <v>697</v>
      </c>
      <c r="B14" s="19">
        <v>91</v>
      </c>
      <c r="C14" s="19">
        <v>88</v>
      </c>
      <c r="D14" s="19">
        <v>82</v>
      </c>
      <c r="E14" s="19">
        <v>535</v>
      </c>
      <c r="F14" s="19">
        <v>1115</v>
      </c>
    </row>
    <row r="15" spans="1:16" x14ac:dyDescent="0.2">
      <c r="A15" s="19" t="s">
        <v>698</v>
      </c>
      <c r="B15" s="19">
        <v>99</v>
      </c>
      <c r="C15" s="19">
        <v>86</v>
      </c>
      <c r="D15" s="19">
        <v>144</v>
      </c>
      <c r="E15" s="19">
        <v>518</v>
      </c>
      <c r="F15" s="19">
        <v>1228</v>
      </c>
    </row>
    <row r="16" spans="1:16" x14ac:dyDescent="0.2">
      <c r="A16" s="19" t="s">
        <v>699</v>
      </c>
      <c r="B16" s="19">
        <v>52</v>
      </c>
      <c r="C16" s="19">
        <v>49</v>
      </c>
      <c r="D16" s="19">
        <v>43</v>
      </c>
      <c r="E16" s="19">
        <v>258</v>
      </c>
      <c r="F16" s="19">
        <v>489</v>
      </c>
    </row>
    <row r="17" spans="1:6" x14ac:dyDescent="0.2">
      <c r="A17" s="19" t="s">
        <v>700</v>
      </c>
      <c r="B17" s="19">
        <v>85</v>
      </c>
      <c r="C17" s="19">
        <v>103</v>
      </c>
      <c r="D17" s="19">
        <v>58</v>
      </c>
      <c r="E17" s="19">
        <v>559</v>
      </c>
      <c r="F17" s="19">
        <v>1100</v>
      </c>
    </row>
    <row r="18" spans="1:6" x14ac:dyDescent="0.2">
      <c r="A18" s="19" t="s">
        <v>701</v>
      </c>
      <c r="B18" s="19">
        <v>388</v>
      </c>
      <c r="C18" s="19">
        <v>346</v>
      </c>
      <c r="D18" s="19">
        <v>371</v>
      </c>
      <c r="E18" s="19">
        <v>2104</v>
      </c>
      <c r="F18" s="19">
        <v>4268</v>
      </c>
    </row>
    <row r="19" spans="1:6" x14ac:dyDescent="0.2">
      <c r="A19" s="19" t="s">
        <v>702</v>
      </c>
      <c r="B19" s="19">
        <v>289</v>
      </c>
      <c r="C19" s="19">
        <v>257</v>
      </c>
      <c r="D19" s="19">
        <v>326</v>
      </c>
      <c r="E19" s="19">
        <v>1453</v>
      </c>
      <c r="F19" s="19">
        <v>3129</v>
      </c>
    </row>
    <row r="20" spans="1:6" x14ac:dyDescent="0.2">
      <c r="A20" s="19" t="s">
        <v>703</v>
      </c>
      <c r="B20" s="19">
        <v>304</v>
      </c>
      <c r="C20" s="19">
        <v>171</v>
      </c>
      <c r="D20" s="19">
        <v>267</v>
      </c>
      <c r="E20" s="19">
        <v>1293</v>
      </c>
      <c r="F20" s="19">
        <v>2843</v>
      </c>
    </row>
    <row r="21" spans="1:6" x14ac:dyDescent="0.2">
      <c r="A21" s="19" t="s">
        <v>704</v>
      </c>
      <c r="B21" s="19">
        <v>27</v>
      </c>
      <c r="C21" s="19">
        <v>23</v>
      </c>
      <c r="D21" s="19">
        <v>2</v>
      </c>
      <c r="E21" s="19">
        <v>173</v>
      </c>
      <c r="F21" s="19">
        <v>286</v>
      </c>
    </row>
    <row r="22" spans="1:6" x14ac:dyDescent="0.2">
      <c r="A22" s="19" t="s">
        <v>705</v>
      </c>
      <c r="B22" s="19">
        <v>11</v>
      </c>
      <c r="C22" s="19">
        <v>19</v>
      </c>
      <c r="D22" s="19">
        <v>10</v>
      </c>
      <c r="E22" s="19">
        <v>74</v>
      </c>
      <c r="F22" s="19">
        <v>142</v>
      </c>
    </row>
    <row r="23" spans="1:6" x14ac:dyDescent="0.2">
      <c r="A23" s="19" t="s">
        <v>706</v>
      </c>
      <c r="B23" s="19">
        <v>15</v>
      </c>
      <c r="C23" s="19">
        <v>19</v>
      </c>
      <c r="D23" s="19">
        <v>16</v>
      </c>
      <c r="E23" s="19">
        <v>79</v>
      </c>
      <c r="F23" s="19">
        <v>167</v>
      </c>
    </row>
    <row r="24" spans="1:6" x14ac:dyDescent="0.2">
      <c r="A24" s="21" t="s">
        <v>30</v>
      </c>
      <c r="B24" s="21">
        <v>1426</v>
      </c>
      <c r="C24" s="21">
        <v>1216</v>
      </c>
      <c r="D24" s="21">
        <v>1368</v>
      </c>
      <c r="E24" s="21">
        <v>7340</v>
      </c>
      <c r="F24" s="21">
        <v>15351</v>
      </c>
    </row>
    <row r="25" spans="1:6" ht="22.5" customHeight="1" x14ac:dyDescent="0.2">
      <c r="A25" s="38" t="s">
        <v>690</v>
      </c>
      <c r="B25" s="38"/>
      <c r="C25" s="38"/>
      <c r="D25" s="38"/>
      <c r="E25" s="38"/>
      <c r="F25" s="38"/>
    </row>
    <row r="26" spans="1:6" x14ac:dyDescent="0.2">
      <c r="A26" s="38" t="s">
        <v>59</v>
      </c>
      <c r="B26" s="38"/>
      <c r="C26" s="38"/>
      <c r="D26" s="38"/>
      <c r="E26" s="38"/>
      <c r="F26" s="38"/>
    </row>
  </sheetData>
  <sheetProtection sheet="1"/>
  <mergeCells count="3">
    <mergeCell ref="B1:E1"/>
    <mergeCell ref="A25:F25"/>
    <mergeCell ref="A26:F26"/>
  </mergeCells>
  <hyperlinks>
    <hyperlink ref="A7" r:id="rId1" xr:uid="{00000000-0004-0000-1D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6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708</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628</v>
      </c>
      <c r="C11" s="19">
        <v>458</v>
      </c>
      <c r="D11" s="19">
        <v>497</v>
      </c>
      <c r="E11" s="19">
        <v>535</v>
      </c>
      <c r="F11" s="19">
        <v>2876</v>
      </c>
      <c r="G11" s="19">
        <v>5958</v>
      </c>
    </row>
    <row r="12" spans="1:16" x14ac:dyDescent="0.2">
      <c r="A12" s="19" t="s">
        <v>102</v>
      </c>
      <c r="B12" s="19" t="s">
        <v>709</v>
      </c>
      <c r="C12" s="19">
        <v>392</v>
      </c>
      <c r="D12" s="19">
        <v>278</v>
      </c>
      <c r="E12" s="19">
        <v>216</v>
      </c>
      <c r="F12" s="19">
        <v>1519</v>
      </c>
      <c r="G12" s="19">
        <v>3088</v>
      </c>
    </row>
    <row r="13" spans="1:16" x14ac:dyDescent="0.2">
      <c r="A13" s="19" t="s">
        <v>104</v>
      </c>
      <c r="B13" s="19" t="s">
        <v>710</v>
      </c>
      <c r="C13" s="19">
        <v>215</v>
      </c>
      <c r="D13" s="19">
        <v>249</v>
      </c>
      <c r="E13" s="19">
        <v>152</v>
      </c>
      <c r="F13" s="19">
        <v>1241</v>
      </c>
      <c r="G13" s="19">
        <v>2262</v>
      </c>
    </row>
    <row r="14" spans="1:16" x14ac:dyDescent="0.2">
      <c r="A14" s="19" t="s">
        <v>106</v>
      </c>
      <c r="B14" s="19" t="s">
        <v>711</v>
      </c>
      <c r="C14" s="19">
        <v>208</v>
      </c>
      <c r="D14" s="19">
        <v>182</v>
      </c>
      <c r="E14" s="19">
        <v>206</v>
      </c>
      <c r="F14" s="19">
        <v>1446</v>
      </c>
      <c r="G14" s="19">
        <v>2463</v>
      </c>
    </row>
    <row r="15" spans="1:16" x14ac:dyDescent="0.2">
      <c r="A15" s="19" t="s">
        <v>108</v>
      </c>
      <c r="B15" s="19" t="s">
        <v>712</v>
      </c>
      <c r="C15" s="19">
        <v>131</v>
      </c>
      <c r="D15" s="19">
        <v>128</v>
      </c>
      <c r="E15" s="19">
        <v>150</v>
      </c>
      <c r="F15" s="19">
        <v>706</v>
      </c>
      <c r="G15" s="19">
        <v>1468</v>
      </c>
    </row>
    <row r="16" spans="1:16" x14ac:dyDescent="0.2">
      <c r="A16" s="19" t="s">
        <v>110</v>
      </c>
      <c r="B16" s="19" t="s">
        <v>713</v>
      </c>
      <c r="C16" s="19">
        <v>97</v>
      </c>
      <c r="D16" s="19">
        <v>66</v>
      </c>
      <c r="E16" s="19">
        <v>0</v>
      </c>
      <c r="F16" s="19">
        <v>353</v>
      </c>
      <c r="G16" s="19">
        <v>497</v>
      </c>
    </row>
    <row r="17" spans="1:7" x14ac:dyDescent="0.2">
      <c r="A17" s="19" t="s">
        <v>112</v>
      </c>
      <c r="B17" s="19" t="s">
        <v>714</v>
      </c>
      <c r="C17" s="19">
        <v>96</v>
      </c>
      <c r="D17" s="19">
        <v>92</v>
      </c>
      <c r="E17" s="19">
        <v>65</v>
      </c>
      <c r="F17" s="19">
        <v>546</v>
      </c>
      <c r="G17" s="19">
        <v>1040</v>
      </c>
    </row>
    <row r="18" spans="1:7" x14ac:dyDescent="0.2">
      <c r="A18" s="19" t="s">
        <v>114</v>
      </c>
      <c r="B18" s="19" t="s">
        <v>715</v>
      </c>
      <c r="C18" s="19">
        <v>94</v>
      </c>
      <c r="D18" s="19">
        <v>129</v>
      </c>
      <c r="E18" s="19">
        <v>258</v>
      </c>
      <c r="F18" s="19">
        <v>1638</v>
      </c>
      <c r="G18" s="19">
        <v>3478</v>
      </c>
    </row>
    <row r="19" spans="1:7" x14ac:dyDescent="0.2">
      <c r="A19" s="19" t="s">
        <v>116</v>
      </c>
      <c r="B19" s="19" t="s">
        <v>716</v>
      </c>
      <c r="C19" s="19">
        <v>91</v>
      </c>
      <c r="D19" s="19">
        <v>90</v>
      </c>
      <c r="E19" s="19">
        <v>71</v>
      </c>
      <c r="F19" s="19">
        <v>446</v>
      </c>
      <c r="G19" s="19">
        <v>890</v>
      </c>
    </row>
    <row r="20" spans="1:7" x14ac:dyDescent="0.2">
      <c r="A20" s="19" t="s">
        <v>118</v>
      </c>
      <c r="B20" s="19" t="s">
        <v>717</v>
      </c>
      <c r="C20" s="19">
        <v>72</v>
      </c>
      <c r="D20" s="19">
        <v>72</v>
      </c>
      <c r="E20" s="19">
        <v>75</v>
      </c>
      <c r="F20" s="19">
        <v>396</v>
      </c>
      <c r="G20" s="19">
        <v>786</v>
      </c>
    </row>
    <row r="21" spans="1:7" x14ac:dyDescent="0.2">
      <c r="A21" s="19" t="s">
        <v>120</v>
      </c>
      <c r="B21" s="19" t="s">
        <v>718</v>
      </c>
      <c r="C21" s="19">
        <v>51</v>
      </c>
      <c r="D21" s="19">
        <v>44</v>
      </c>
      <c r="E21" s="19">
        <v>77</v>
      </c>
      <c r="F21" s="19">
        <v>356</v>
      </c>
      <c r="G21" s="19">
        <v>749</v>
      </c>
    </row>
    <row r="22" spans="1:7" x14ac:dyDescent="0.2">
      <c r="A22" s="19" t="s">
        <v>122</v>
      </c>
      <c r="B22" s="19" t="s">
        <v>719</v>
      </c>
      <c r="C22" s="19">
        <v>44</v>
      </c>
      <c r="D22" s="19">
        <v>58</v>
      </c>
      <c r="E22" s="19">
        <v>69</v>
      </c>
      <c r="F22" s="19">
        <v>378</v>
      </c>
      <c r="G22" s="19">
        <v>759</v>
      </c>
    </row>
    <row r="23" spans="1:7" x14ac:dyDescent="0.2">
      <c r="A23" s="19" t="s">
        <v>124</v>
      </c>
      <c r="B23" s="19" t="s">
        <v>720</v>
      </c>
      <c r="C23" s="19">
        <v>41</v>
      </c>
      <c r="D23" s="19">
        <v>42</v>
      </c>
      <c r="E23" s="19">
        <v>61</v>
      </c>
      <c r="F23" s="19">
        <v>179</v>
      </c>
      <c r="G23" s="19">
        <v>385</v>
      </c>
    </row>
    <row r="24" spans="1:7" x14ac:dyDescent="0.2">
      <c r="A24" s="19" t="s">
        <v>126</v>
      </c>
      <c r="B24" s="19" t="s">
        <v>721</v>
      </c>
      <c r="C24" s="19">
        <v>40</v>
      </c>
      <c r="D24" s="19">
        <v>43</v>
      </c>
      <c r="E24" s="19">
        <v>67</v>
      </c>
      <c r="F24" s="19">
        <v>357</v>
      </c>
      <c r="G24" s="19">
        <v>756</v>
      </c>
    </row>
    <row r="25" spans="1:7" x14ac:dyDescent="0.2">
      <c r="A25" s="19" t="s">
        <v>128</v>
      </c>
      <c r="B25" s="19" t="s">
        <v>722</v>
      </c>
      <c r="C25" s="19">
        <v>36</v>
      </c>
      <c r="D25" s="19">
        <v>46</v>
      </c>
      <c r="E25" s="19">
        <v>27</v>
      </c>
      <c r="F25" s="19">
        <v>249</v>
      </c>
      <c r="G25" s="19">
        <v>559</v>
      </c>
    </row>
    <row r="26" spans="1:7" x14ac:dyDescent="0.2">
      <c r="A26" s="19" t="s">
        <v>130</v>
      </c>
      <c r="B26" s="19" t="s">
        <v>723</v>
      </c>
      <c r="C26" s="19">
        <v>34</v>
      </c>
      <c r="D26" s="19">
        <v>37</v>
      </c>
      <c r="E26" s="19">
        <v>31</v>
      </c>
      <c r="F26" s="19">
        <v>168</v>
      </c>
      <c r="G26" s="19">
        <v>333</v>
      </c>
    </row>
    <row r="27" spans="1:7" x14ac:dyDescent="0.2">
      <c r="A27" s="19" t="s">
        <v>132</v>
      </c>
      <c r="B27" s="19" t="s">
        <v>630</v>
      </c>
      <c r="C27" s="19">
        <v>32</v>
      </c>
      <c r="D27" s="19">
        <v>38</v>
      </c>
      <c r="E27" s="19">
        <v>32</v>
      </c>
      <c r="F27" s="19">
        <v>181</v>
      </c>
      <c r="G27" s="19">
        <v>375</v>
      </c>
    </row>
    <row r="28" spans="1:7" x14ac:dyDescent="0.2">
      <c r="A28" s="19" t="s">
        <v>133</v>
      </c>
      <c r="B28" s="19" t="s">
        <v>724</v>
      </c>
      <c r="C28" s="19">
        <v>32</v>
      </c>
      <c r="D28" s="19">
        <v>17</v>
      </c>
      <c r="E28" s="19">
        <v>22</v>
      </c>
      <c r="F28" s="19">
        <v>91</v>
      </c>
      <c r="G28" s="19">
        <v>182</v>
      </c>
    </row>
    <row r="29" spans="1:7" x14ac:dyDescent="0.2">
      <c r="A29" s="19" t="s">
        <v>135</v>
      </c>
      <c r="B29" s="19" t="s">
        <v>725</v>
      </c>
      <c r="C29" s="19">
        <v>31</v>
      </c>
      <c r="D29" s="19">
        <v>34</v>
      </c>
      <c r="E29" s="19">
        <v>33</v>
      </c>
      <c r="F29" s="19">
        <v>208</v>
      </c>
      <c r="G29" s="19">
        <v>445</v>
      </c>
    </row>
    <row r="30" spans="1:7" x14ac:dyDescent="0.2">
      <c r="A30" s="19" t="s">
        <v>137</v>
      </c>
      <c r="B30" s="19" t="s">
        <v>726</v>
      </c>
      <c r="C30" s="19">
        <v>31</v>
      </c>
      <c r="D30" s="19">
        <v>20</v>
      </c>
      <c r="E30" s="19">
        <v>36</v>
      </c>
      <c r="F30" s="19">
        <v>97</v>
      </c>
      <c r="G30" s="19">
        <v>217</v>
      </c>
    </row>
    <row r="31" spans="1:7" x14ac:dyDescent="0.2">
      <c r="A31" s="19" t="s">
        <v>139</v>
      </c>
      <c r="B31" s="19" t="s">
        <v>727</v>
      </c>
      <c r="C31" s="19">
        <v>29</v>
      </c>
      <c r="D31" s="19">
        <v>36</v>
      </c>
      <c r="E31" s="19">
        <v>34</v>
      </c>
      <c r="F31" s="19">
        <v>183</v>
      </c>
      <c r="G31" s="19">
        <v>393</v>
      </c>
    </row>
    <row r="32" spans="1:7" x14ac:dyDescent="0.2">
      <c r="A32" s="19" t="s">
        <v>141</v>
      </c>
      <c r="B32" s="19" t="s">
        <v>728</v>
      </c>
      <c r="C32" s="19">
        <v>28</v>
      </c>
      <c r="D32" s="19">
        <v>40</v>
      </c>
      <c r="E32" s="19">
        <v>36</v>
      </c>
      <c r="F32" s="19">
        <v>196</v>
      </c>
      <c r="G32" s="19">
        <v>389</v>
      </c>
    </row>
    <row r="33" spans="1:7" x14ac:dyDescent="0.2">
      <c r="A33" s="19" t="s">
        <v>143</v>
      </c>
      <c r="B33" s="19" t="s">
        <v>729</v>
      </c>
      <c r="C33" s="19">
        <v>27</v>
      </c>
      <c r="D33" s="19">
        <v>26</v>
      </c>
      <c r="E33" s="19">
        <v>12</v>
      </c>
      <c r="F33" s="19">
        <v>132</v>
      </c>
      <c r="G33" s="19">
        <v>213</v>
      </c>
    </row>
    <row r="34" spans="1:7" x14ac:dyDescent="0.2">
      <c r="A34" s="19" t="s">
        <v>145</v>
      </c>
      <c r="B34" s="19" t="s">
        <v>730</v>
      </c>
      <c r="C34" s="19">
        <v>27</v>
      </c>
      <c r="D34" s="19">
        <v>12</v>
      </c>
      <c r="E34" s="19">
        <v>6</v>
      </c>
      <c r="F34" s="19">
        <v>109</v>
      </c>
      <c r="G34" s="19">
        <v>175</v>
      </c>
    </row>
    <row r="35" spans="1:7" x14ac:dyDescent="0.2">
      <c r="A35" s="19" t="s">
        <v>147</v>
      </c>
      <c r="B35" s="19" t="s">
        <v>731</v>
      </c>
      <c r="C35" s="19">
        <v>26</v>
      </c>
      <c r="D35" s="19">
        <v>26</v>
      </c>
      <c r="E35" s="19">
        <v>23</v>
      </c>
      <c r="F35" s="19">
        <v>133</v>
      </c>
      <c r="G35" s="19">
        <v>251</v>
      </c>
    </row>
    <row r="36" spans="1:7" x14ac:dyDescent="0.2">
      <c r="A36" s="19" t="s">
        <v>149</v>
      </c>
      <c r="B36" s="19" t="s">
        <v>732</v>
      </c>
      <c r="C36" s="19">
        <v>26</v>
      </c>
      <c r="D36" s="19">
        <v>8</v>
      </c>
      <c r="E36" s="19">
        <v>16</v>
      </c>
      <c r="F36" s="19">
        <v>88</v>
      </c>
      <c r="G36" s="19">
        <v>165</v>
      </c>
    </row>
    <row r="37" spans="1:7" x14ac:dyDescent="0.2">
      <c r="A37" s="19" t="s">
        <v>151</v>
      </c>
      <c r="B37" s="19" t="s">
        <v>733</v>
      </c>
      <c r="C37" s="19">
        <v>25</v>
      </c>
      <c r="D37" s="19">
        <v>36</v>
      </c>
      <c r="E37" s="19">
        <v>34</v>
      </c>
      <c r="F37" s="19">
        <v>230</v>
      </c>
      <c r="G37" s="19">
        <v>448</v>
      </c>
    </row>
    <row r="38" spans="1:7" x14ac:dyDescent="0.2">
      <c r="A38" s="19" t="s">
        <v>153</v>
      </c>
      <c r="B38" s="19" t="s">
        <v>734</v>
      </c>
      <c r="C38" s="19">
        <v>25</v>
      </c>
      <c r="D38" s="19">
        <v>39</v>
      </c>
      <c r="E38" s="19">
        <v>12</v>
      </c>
      <c r="F38" s="19">
        <v>195</v>
      </c>
      <c r="G38" s="19">
        <v>312</v>
      </c>
    </row>
    <row r="39" spans="1:7" x14ac:dyDescent="0.2">
      <c r="A39" s="19" t="s">
        <v>155</v>
      </c>
      <c r="B39" s="19" t="s">
        <v>735</v>
      </c>
      <c r="C39" s="19">
        <v>21</v>
      </c>
      <c r="D39" s="19">
        <v>37</v>
      </c>
      <c r="E39" s="19">
        <v>45</v>
      </c>
      <c r="F39" s="19">
        <v>209</v>
      </c>
      <c r="G39" s="19">
        <v>477</v>
      </c>
    </row>
    <row r="40" spans="1:7" x14ac:dyDescent="0.2">
      <c r="A40" s="19" t="s">
        <v>157</v>
      </c>
      <c r="B40" s="19" t="s">
        <v>736</v>
      </c>
      <c r="C40" s="19">
        <v>21</v>
      </c>
      <c r="D40" s="19">
        <v>20</v>
      </c>
      <c r="E40" s="19">
        <v>25</v>
      </c>
      <c r="F40" s="19">
        <v>94</v>
      </c>
      <c r="G40" s="19">
        <v>186</v>
      </c>
    </row>
    <row r="41" spans="1:7" x14ac:dyDescent="0.2">
      <c r="A41" s="19" t="s">
        <v>159</v>
      </c>
      <c r="B41" s="19" t="s">
        <v>737</v>
      </c>
      <c r="C41" s="19">
        <v>20</v>
      </c>
      <c r="D41" s="19">
        <v>32</v>
      </c>
      <c r="E41" s="19">
        <v>39</v>
      </c>
      <c r="F41" s="19">
        <v>202</v>
      </c>
      <c r="G41" s="19">
        <v>405</v>
      </c>
    </row>
    <row r="42" spans="1:7" x14ac:dyDescent="0.2">
      <c r="A42" s="19" t="s">
        <v>738</v>
      </c>
      <c r="B42" s="19" t="s">
        <v>739</v>
      </c>
      <c r="C42" s="19">
        <v>20</v>
      </c>
      <c r="D42" s="19">
        <v>32</v>
      </c>
      <c r="E42" s="19">
        <v>37</v>
      </c>
      <c r="F42" s="19">
        <v>169</v>
      </c>
      <c r="G42" s="19">
        <v>353</v>
      </c>
    </row>
    <row r="43" spans="1:7" x14ac:dyDescent="0.2">
      <c r="A43" s="19" t="s">
        <v>740</v>
      </c>
      <c r="B43" s="19" t="s">
        <v>741</v>
      </c>
      <c r="C43" s="19">
        <v>19</v>
      </c>
      <c r="D43" s="19">
        <v>16</v>
      </c>
      <c r="E43" s="19">
        <v>20</v>
      </c>
      <c r="F43" s="19">
        <v>101</v>
      </c>
      <c r="G43" s="19">
        <v>243</v>
      </c>
    </row>
    <row r="44" spans="1:7" x14ac:dyDescent="0.2">
      <c r="A44" s="19" t="s">
        <v>742</v>
      </c>
      <c r="B44" s="19" t="s">
        <v>743</v>
      </c>
      <c r="C44" s="19">
        <v>19</v>
      </c>
      <c r="D44" s="19">
        <v>18</v>
      </c>
      <c r="E44" s="19">
        <v>10</v>
      </c>
      <c r="F44" s="19">
        <v>87</v>
      </c>
      <c r="G44" s="19">
        <v>160</v>
      </c>
    </row>
    <row r="45" spans="1:7" x14ac:dyDescent="0.2">
      <c r="A45" s="19" t="s">
        <v>744</v>
      </c>
      <c r="B45" s="19" t="s">
        <v>745</v>
      </c>
      <c r="C45" s="19">
        <v>18</v>
      </c>
      <c r="D45" s="19">
        <v>27</v>
      </c>
      <c r="E45" s="19">
        <v>38</v>
      </c>
      <c r="F45" s="19">
        <v>185</v>
      </c>
      <c r="G45" s="19">
        <v>373</v>
      </c>
    </row>
    <row r="46" spans="1:7" x14ac:dyDescent="0.2">
      <c r="A46" s="19" t="s">
        <v>746</v>
      </c>
      <c r="B46" s="19" t="s">
        <v>747</v>
      </c>
      <c r="C46" s="19">
        <v>18</v>
      </c>
      <c r="D46" s="19">
        <v>37</v>
      </c>
      <c r="E46" s="19">
        <v>30</v>
      </c>
      <c r="F46" s="19">
        <v>167</v>
      </c>
      <c r="G46" s="19">
        <v>287</v>
      </c>
    </row>
    <row r="47" spans="1:7" x14ac:dyDescent="0.2">
      <c r="A47" s="19" t="s">
        <v>748</v>
      </c>
      <c r="B47" s="19" t="s">
        <v>749</v>
      </c>
      <c r="C47" s="19">
        <v>18</v>
      </c>
      <c r="D47" s="19">
        <v>18</v>
      </c>
      <c r="E47" s="19">
        <v>18</v>
      </c>
      <c r="F47" s="19">
        <v>95</v>
      </c>
      <c r="G47" s="19">
        <v>224</v>
      </c>
    </row>
    <row r="48" spans="1:7" x14ac:dyDescent="0.2">
      <c r="A48" s="19" t="s">
        <v>750</v>
      </c>
      <c r="B48" s="19" t="s">
        <v>751</v>
      </c>
      <c r="C48" s="19">
        <v>18</v>
      </c>
      <c r="D48" s="19">
        <v>13</v>
      </c>
      <c r="E48" s="19">
        <v>11</v>
      </c>
      <c r="F48" s="19">
        <v>76</v>
      </c>
      <c r="G48" s="19">
        <v>163</v>
      </c>
    </row>
    <row r="49" spans="1:7" x14ac:dyDescent="0.2">
      <c r="A49" s="19" t="s">
        <v>752</v>
      </c>
      <c r="B49" s="19" t="s">
        <v>753</v>
      </c>
      <c r="C49" s="19">
        <v>16</v>
      </c>
      <c r="D49" s="19">
        <v>12</v>
      </c>
      <c r="E49" s="19">
        <v>11</v>
      </c>
      <c r="F49" s="19">
        <v>64</v>
      </c>
      <c r="G49" s="19">
        <v>172</v>
      </c>
    </row>
    <row r="50" spans="1:7" x14ac:dyDescent="0.2">
      <c r="A50" s="19" t="s">
        <v>531</v>
      </c>
      <c r="B50" s="19" t="s">
        <v>754</v>
      </c>
      <c r="C50" s="19">
        <v>15</v>
      </c>
      <c r="D50" s="19">
        <v>30</v>
      </c>
      <c r="E50" s="19">
        <v>0</v>
      </c>
      <c r="F50" s="19">
        <v>109</v>
      </c>
      <c r="G50" s="19">
        <v>193</v>
      </c>
    </row>
    <row r="51" spans="1:7" x14ac:dyDescent="0.2">
      <c r="A51" s="19" t="s">
        <v>755</v>
      </c>
      <c r="B51" s="19" t="s">
        <v>756</v>
      </c>
      <c r="C51" s="19">
        <v>14</v>
      </c>
      <c r="D51" s="19">
        <v>8</v>
      </c>
      <c r="E51" s="19">
        <v>19</v>
      </c>
      <c r="F51" s="19">
        <v>85</v>
      </c>
      <c r="G51" s="19">
        <v>243</v>
      </c>
    </row>
    <row r="52" spans="1:7" x14ac:dyDescent="0.2">
      <c r="A52" s="19" t="s">
        <v>757</v>
      </c>
      <c r="B52" s="19" t="s">
        <v>758</v>
      </c>
      <c r="C52" s="19">
        <v>14</v>
      </c>
      <c r="D52" s="19">
        <v>15</v>
      </c>
      <c r="E52" s="19">
        <v>16</v>
      </c>
      <c r="F52" s="19">
        <v>96</v>
      </c>
      <c r="G52" s="19">
        <v>204</v>
      </c>
    </row>
    <row r="53" spans="1:7" x14ac:dyDescent="0.2">
      <c r="A53" s="19" t="s">
        <v>759</v>
      </c>
      <c r="B53" s="19" t="s">
        <v>760</v>
      </c>
      <c r="C53" s="19">
        <v>13</v>
      </c>
      <c r="D53" s="19">
        <v>25</v>
      </c>
      <c r="E53" s="19">
        <v>28</v>
      </c>
      <c r="F53" s="19">
        <v>160</v>
      </c>
      <c r="G53" s="19">
        <v>369</v>
      </c>
    </row>
    <row r="54" spans="1:7" x14ac:dyDescent="0.2">
      <c r="A54" s="19" t="s">
        <v>761</v>
      </c>
      <c r="B54" s="19" t="s">
        <v>762</v>
      </c>
      <c r="C54" s="19">
        <v>13</v>
      </c>
      <c r="D54" s="19">
        <v>23</v>
      </c>
      <c r="E54" s="19">
        <v>0</v>
      </c>
      <c r="F54" s="19">
        <v>117</v>
      </c>
      <c r="G54" s="19">
        <v>368</v>
      </c>
    </row>
    <row r="55" spans="1:7" x14ac:dyDescent="0.2">
      <c r="A55" s="19" t="s">
        <v>763</v>
      </c>
      <c r="B55" s="19" t="s">
        <v>764</v>
      </c>
      <c r="C55" s="19">
        <v>13</v>
      </c>
      <c r="D55" s="19">
        <v>40</v>
      </c>
      <c r="E55" s="19">
        <v>37</v>
      </c>
      <c r="F55" s="19">
        <v>148</v>
      </c>
      <c r="G55" s="19">
        <v>353</v>
      </c>
    </row>
    <row r="56" spans="1:7" x14ac:dyDescent="0.2">
      <c r="A56" s="19" t="s">
        <v>765</v>
      </c>
      <c r="B56" s="19" t="s">
        <v>766</v>
      </c>
      <c r="C56" s="19">
        <v>12</v>
      </c>
      <c r="D56" s="19">
        <v>4</v>
      </c>
      <c r="E56" s="19">
        <v>18</v>
      </c>
      <c r="F56" s="19">
        <v>80</v>
      </c>
      <c r="G56" s="19">
        <v>258</v>
      </c>
    </row>
    <row r="57" spans="1:7" x14ac:dyDescent="0.2">
      <c r="A57" s="19" t="s">
        <v>767</v>
      </c>
      <c r="B57" s="19" t="s">
        <v>768</v>
      </c>
      <c r="C57" s="19">
        <v>12</v>
      </c>
      <c r="D57" s="19">
        <v>11</v>
      </c>
      <c r="E57" s="19">
        <v>9</v>
      </c>
      <c r="F57" s="19">
        <v>79</v>
      </c>
      <c r="G57" s="19">
        <v>175</v>
      </c>
    </row>
    <row r="58" spans="1:7" x14ac:dyDescent="0.2">
      <c r="A58" s="19" t="s">
        <v>769</v>
      </c>
      <c r="B58" s="19" t="s">
        <v>770</v>
      </c>
      <c r="C58" s="19">
        <v>7</v>
      </c>
      <c r="D58" s="19">
        <v>5</v>
      </c>
      <c r="E58" s="19">
        <v>15</v>
      </c>
      <c r="F58" s="19">
        <v>68</v>
      </c>
      <c r="G58" s="19">
        <v>182</v>
      </c>
    </row>
    <row r="59" spans="1:7" x14ac:dyDescent="0.2">
      <c r="A59" s="19" t="s">
        <v>771</v>
      </c>
      <c r="B59" s="19" t="s">
        <v>772</v>
      </c>
      <c r="C59" s="19">
        <v>1</v>
      </c>
      <c r="D59" s="19">
        <v>17</v>
      </c>
      <c r="E59" s="19">
        <v>80</v>
      </c>
      <c r="F59" s="19">
        <v>226</v>
      </c>
      <c r="G59" s="19">
        <v>711</v>
      </c>
    </row>
    <row r="60" spans="1:7" x14ac:dyDescent="0.2">
      <c r="A60" s="19" t="s">
        <v>529</v>
      </c>
      <c r="B60" s="19" t="s">
        <v>773</v>
      </c>
      <c r="C60" s="19">
        <v>0</v>
      </c>
      <c r="D60" s="19">
        <v>0</v>
      </c>
      <c r="E60" s="19">
        <v>42</v>
      </c>
      <c r="F60" s="19">
        <v>11</v>
      </c>
      <c r="G60" s="19">
        <v>272</v>
      </c>
    </row>
    <row r="61" spans="1:7" x14ac:dyDescent="0.2">
      <c r="A61" s="19" t="s">
        <v>774</v>
      </c>
      <c r="B61" s="19" t="s">
        <v>160</v>
      </c>
      <c r="C61" s="19">
        <v>712</v>
      </c>
      <c r="D61" s="19">
        <v>724</v>
      </c>
      <c r="E61" s="19">
        <v>808</v>
      </c>
      <c r="F61" s="19">
        <v>4023</v>
      </c>
      <c r="G61" s="19">
        <v>8890</v>
      </c>
    </row>
    <row r="62" spans="1:7" x14ac:dyDescent="0.2">
      <c r="A62" s="21" t="s">
        <v>30</v>
      </c>
      <c r="B62" s="21" t="s">
        <v>161</v>
      </c>
      <c r="C62" s="21">
        <v>3473</v>
      </c>
      <c r="D62" s="21">
        <v>3549</v>
      </c>
      <c r="E62" s="21">
        <v>3712</v>
      </c>
      <c r="F62" s="21">
        <v>21348</v>
      </c>
      <c r="G62" s="21">
        <v>44297</v>
      </c>
    </row>
    <row r="63" spans="1:7" ht="22.5" customHeight="1" x14ac:dyDescent="0.2">
      <c r="A63" s="38" t="s">
        <v>775</v>
      </c>
      <c r="B63" s="38"/>
      <c r="C63" s="38"/>
      <c r="D63" s="38"/>
      <c r="E63" s="38"/>
      <c r="F63" s="38"/>
      <c r="G63" s="38"/>
    </row>
    <row r="64" spans="1:7" x14ac:dyDescent="0.2">
      <c r="A64" s="38" t="s">
        <v>59</v>
      </c>
      <c r="B64" s="38"/>
      <c r="C64" s="38"/>
      <c r="D64" s="38"/>
      <c r="E64" s="38"/>
      <c r="F64" s="38"/>
      <c r="G64" s="38"/>
    </row>
  </sheetData>
  <sheetProtection sheet="1"/>
  <mergeCells count="3">
    <mergeCell ref="B1:E1"/>
    <mergeCell ref="A63:G63"/>
    <mergeCell ref="A64:G64"/>
  </mergeCells>
  <hyperlinks>
    <hyperlink ref="A7" r:id="rId1" xr:uid="{00000000-0004-0000-1E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23"/>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777</v>
      </c>
    </row>
    <row r="6" spans="1:16" ht="16" customHeight="1" x14ac:dyDescent="0.25">
      <c r="A6" s="12" t="s">
        <v>25</v>
      </c>
    </row>
    <row r="7" spans="1:16" ht="15" customHeight="1" x14ac:dyDescent="0.2">
      <c r="A7" s="6" t="s">
        <v>23</v>
      </c>
    </row>
    <row r="9" spans="1:16" x14ac:dyDescent="0.2">
      <c r="A9" s="18"/>
      <c r="B9" s="18"/>
      <c r="C9" s="18"/>
      <c r="D9" s="18"/>
      <c r="E9" s="18"/>
      <c r="F9" s="18"/>
    </row>
    <row r="10" spans="1:16" ht="21" x14ac:dyDescent="0.25">
      <c r="A10" s="19" t="s">
        <v>658</v>
      </c>
      <c r="B10" s="20" t="s">
        <v>31</v>
      </c>
      <c r="C10" s="20" t="s">
        <v>32</v>
      </c>
      <c r="D10" s="20" t="s">
        <v>43</v>
      </c>
      <c r="E10" s="20" t="s">
        <v>98</v>
      </c>
      <c r="F10" s="20" t="s">
        <v>99</v>
      </c>
    </row>
    <row r="11" spans="1:16" x14ac:dyDescent="0.2">
      <c r="A11" s="19" t="s">
        <v>659</v>
      </c>
      <c r="B11" s="19">
        <v>30</v>
      </c>
      <c r="C11" s="19">
        <v>30</v>
      </c>
      <c r="D11" s="19">
        <v>42</v>
      </c>
      <c r="E11" s="19">
        <v>155</v>
      </c>
      <c r="F11" s="19">
        <v>334</v>
      </c>
    </row>
    <row r="12" spans="1:16" x14ac:dyDescent="0.2">
      <c r="A12" s="19" t="s">
        <v>778</v>
      </c>
      <c r="B12" s="19">
        <v>51</v>
      </c>
      <c r="C12" s="19">
        <v>42</v>
      </c>
      <c r="D12" s="19">
        <v>68</v>
      </c>
      <c r="E12" s="19">
        <v>344</v>
      </c>
      <c r="F12" s="19">
        <v>862</v>
      </c>
    </row>
    <row r="13" spans="1:16" x14ac:dyDescent="0.2">
      <c r="A13" s="19" t="s">
        <v>662</v>
      </c>
      <c r="B13" s="19">
        <v>239</v>
      </c>
      <c r="C13" s="19">
        <v>249</v>
      </c>
      <c r="D13" s="19">
        <v>327</v>
      </c>
      <c r="E13" s="19">
        <v>1564</v>
      </c>
      <c r="F13" s="19">
        <v>3364</v>
      </c>
    </row>
    <row r="14" spans="1:16" x14ac:dyDescent="0.2">
      <c r="A14" s="19" t="s">
        <v>663</v>
      </c>
      <c r="B14" s="19">
        <v>377</v>
      </c>
      <c r="C14" s="19">
        <v>370</v>
      </c>
      <c r="D14" s="19">
        <v>563</v>
      </c>
      <c r="E14" s="19">
        <v>2708</v>
      </c>
      <c r="F14" s="19">
        <v>5509</v>
      </c>
    </row>
    <row r="15" spans="1:16" x14ac:dyDescent="0.2">
      <c r="A15" s="19" t="s">
        <v>664</v>
      </c>
      <c r="B15" s="19">
        <v>1228</v>
      </c>
      <c r="C15" s="19">
        <v>1368</v>
      </c>
      <c r="D15" s="19">
        <v>1452</v>
      </c>
      <c r="E15" s="19">
        <v>8299</v>
      </c>
      <c r="F15" s="19">
        <v>17157</v>
      </c>
    </row>
    <row r="16" spans="1:16" x14ac:dyDescent="0.2">
      <c r="A16" s="19" t="s">
        <v>665</v>
      </c>
      <c r="B16" s="19">
        <v>1266</v>
      </c>
      <c r="C16" s="19">
        <v>1231</v>
      </c>
      <c r="D16" s="19">
        <v>1036</v>
      </c>
      <c r="E16" s="19">
        <v>6856</v>
      </c>
      <c r="F16" s="19">
        <v>14008</v>
      </c>
    </row>
    <row r="17" spans="1:6" x14ac:dyDescent="0.2">
      <c r="A17" s="19" t="s">
        <v>666</v>
      </c>
      <c r="B17" s="19">
        <v>216</v>
      </c>
      <c r="C17" s="19">
        <v>194</v>
      </c>
      <c r="D17" s="19">
        <v>204</v>
      </c>
      <c r="E17" s="19">
        <v>1101</v>
      </c>
      <c r="F17" s="19">
        <v>2361</v>
      </c>
    </row>
    <row r="18" spans="1:6" x14ac:dyDescent="0.2">
      <c r="A18" s="19" t="s">
        <v>779</v>
      </c>
      <c r="B18" s="19">
        <v>65</v>
      </c>
      <c r="C18" s="19">
        <v>64</v>
      </c>
      <c r="D18" s="19">
        <v>20</v>
      </c>
      <c r="E18" s="19">
        <v>318</v>
      </c>
      <c r="F18" s="19">
        <v>694</v>
      </c>
    </row>
    <row r="19" spans="1:6" x14ac:dyDescent="0.2">
      <c r="A19" s="19" t="s">
        <v>780</v>
      </c>
      <c r="B19" s="19">
        <v>1</v>
      </c>
      <c r="C19" s="19">
        <v>1</v>
      </c>
      <c r="D19" s="19">
        <v>0</v>
      </c>
      <c r="E19" s="19">
        <v>3</v>
      </c>
      <c r="F19" s="19">
        <v>5</v>
      </c>
    </row>
    <row r="20" spans="1:6" x14ac:dyDescent="0.2">
      <c r="A20" s="19" t="s">
        <v>554</v>
      </c>
      <c r="B20" s="19">
        <v>0</v>
      </c>
      <c r="C20" s="19">
        <v>0</v>
      </c>
      <c r="D20" s="19">
        <v>0</v>
      </c>
      <c r="E20" s="19">
        <v>0</v>
      </c>
      <c r="F20" s="19">
        <v>3</v>
      </c>
    </row>
    <row r="21" spans="1:6" x14ac:dyDescent="0.2">
      <c r="A21" s="21" t="s">
        <v>30</v>
      </c>
      <c r="B21" s="21">
        <v>3473</v>
      </c>
      <c r="C21" s="21">
        <v>3549</v>
      </c>
      <c r="D21" s="21">
        <v>3712</v>
      </c>
      <c r="E21" s="21">
        <v>21348</v>
      </c>
      <c r="F21" s="21">
        <v>44297</v>
      </c>
    </row>
    <row r="22" spans="1:6" ht="22.5" customHeight="1" x14ac:dyDescent="0.2">
      <c r="A22" s="38" t="s">
        <v>775</v>
      </c>
      <c r="B22" s="38"/>
      <c r="C22" s="38"/>
      <c r="D22" s="38"/>
      <c r="E22" s="38"/>
      <c r="F22" s="38"/>
    </row>
    <row r="23" spans="1:6" x14ac:dyDescent="0.2">
      <c r="A23" s="38" t="s">
        <v>59</v>
      </c>
      <c r="B23" s="38"/>
      <c r="C23" s="38"/>
      <c r="D23" s="38"/>
      <c r="E23" s="38"/>
      <c r="F23" s="38"/>
    </row>
  </sheetData>
  <sheetProtection sheet="1"/>
  <mergeCells count="3">
    <mergeCell ref="B1:E1"/>
    <mergeCell ref="A22:F22"/>
    <mergeCell ref="A23:F23"/>
  </mergeCells>
  <hyperlinks>
    <hyperlink ref="A7" r:id="rId1" xr:uid="{00000000-0004-0000-1F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37"/>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782</v>
      </c>
    </row>
    <row r="6" spans="1:16" ht="16" customHeight="1" x14ac:dyDescent="0.25">
      <c r="A6" s="12" t="s">
        <v>25</v>
      </c>
    </row>
    <row r="7" spans="1:16" ht="15" customHeight="1" x14ac:dyDescent="0.2">
      <c r="A7" s="6" t="s">
        <v>23</v>
      </c>
    </row>
    <row r="8" spans="1:16" x14ac:dyDescent="0.2">
      <c r="A8" s="18"/>
      <c r="B8" s="18"/>
      <c r="C8" s="18"/>
      <c r="D8" s="18"/>
      <c r="E8" s="18"/>
      <c r="F8" s="18"/>
      <c r="G8" s="18"/>
    </row>
    <row r="9" spans="1:16" ht="10.5" x14ac:dyDescent="0.25">
      <c r="B9" s="37" t="s">
        <v>783</v>
      </c>
      <c r="C9" s="37"/>
      <c r="D9" s="37"/>
      <c r="E9" s="37"/>
      <c r="F9" s="37"/>
    </row>
    <row r="10" spans="1:16" ht="21" x14ac:dyDescent="0.25">
      <c r="A10" s="19" t="s">
        <v>27</v>
      </c>
      <c r="B10" s="20" t="s">
        <v>80</v>
      </c>
      <c r="C10" s="20" t="s">
        <v>784</v>
      </c>
      <c r="D10" s="20" t="s">
        <v>85</v>
      </c>
      <c r="E10" s="20" t="s">
        <v>785</v>
      </c>
      <c r="F10" s="20" t="s">
        <v>786</v>
      </c>
      <c r="G10" s="20" t="s">
        <v>30</v>
      </c>
    </row>
    <row r="11" spans="1:16" x14ac:dyDescent="0.2">
      <c r="A11" s="19" t="s">
        <v>31</v>
      </c>
      <c r="B11" s="19">
        <v>16</v>
      </c>
      <c r="C11" s="19">
        <v>4</v>
      </c>
      <c r="D11" s="19">
        <v>0</v>
      </c>
      <c r="E11" s="19">
        <v>0</v>
      </c>
      <c r="F11" s="19">
        <v>1</v>
      </c>
      <c r="G11" s="19">
        <v>21</v>
      </c>
    </row>
    <row r="12" spans="1:16" x14ac:dyDescent="0.2">
      <c r="A12" s="19" t="s">
        <v>32</v>
      </c>
      <c r="B12" s="19">
        <v>4</v>
      </c>
      <c r="C12" s="19">
        <v>3</v>
      </c>
      <c r="D12" s="19">
        <v>3</v>
      </c>
      <c r="E12" s="19">
        <v>0</v>
      </c>
      <c r="F12" s="19">
        <v>0</v>
      </c>
      <c r="G12" s="19">
        <v>10</v>
      </c>
    </row>
    <row r="13" spans="1:16" x14ac:dyDescent="0.2">
      <c r="A13" s="19" t="s">
        <v>33</v>
      </c>
      <c r="B13" s="19">
        <v>15</v>
      </c>
      <c r="C13" s="19">
        <v>0</v>
      </c>
      <c r="D13" s="19">
        <v>2</v>
      </c>
      <c r="E13" s="19">
        <v>0</v>
      </c>
      <c r="F13" s="19">
        <v>0</v>
      </c>
      <c r="G13" s="19">
        <v>17</v>
      </c>
    </row>
    <row r="14" spans="1:16" x14ac:dyDescent="0.2">
      <c r="A14" s="19" t="s">
        <v>34</v>
      </c>
      <c r="B14" s="19">
        <v>21</v>
      </c>
      <c r="C14" s="19">
        <v>6</v>
      </c>
      <c r="D14" s="19">
        <v>2</v>
      </c>
      <c r="E14" s="19">
        <v>0</v>
      </c>
      <c r="F14" s="19">
        <v>0</v>
      </c>
      <c r="G14" s="19">
        <v>29</v>
      </c>
    </row>
    <row r="15" spans="1:16" x14ac:dyDescent="0.2">
      <c r="A15" s="19" t="s">
        <v>35</v>
      </c>
      <c r="B15" s="19">
        <v>10</v>
      </c>
      <c r="C15" s="19">
        <v>1</v>
      </c>
      <c r="D15" s="19">
        <v>2</v>
      </c>
      <c r="E15" s="19">
        <v>0</v>
      </c>
      <c r="F15" s="19">
        <v>0</v>
      </c>
      <c r="G15" s="19">
        <v>13</v>
      </c>
    </row>
    <row r="16" spans="1:16" x14ac:dyDescent="0.2">
      <c r="A16" s="19" t="s">
        <v>36</v>
      </c>
      <c r="B16" s="19">
        <v>10</v>
      </c>
      <c r="C16" s="19">
        <v>1</v>
      </c>
      <c r="D16" s="19">
        <v>2</v>
      </c>
      <c r="E16" s="19">
        <v>0</v>
      </c>
      <c r="F16" s="19">
        <v>0</v>
      </c>
      <c r="G16" s="19">
        <v>13</v>
      </c>
    </row>
    <row r="17" spans="1:7" x14ac:dyDescent="0.2">
      <c r="A17" s="19" t="s">
        <v>37</v>
      </c>
      <c r="B17" s="19">
        <v>14</v>
      </c>
      <c r="C17" s="19">
        <v>3</v>
      </c>
      <c r="D17" s="19">
        <v>6</v>
      </c>
      <c r="E17" s="19">
        <v>1</v>
      </c>
      <c r="F17" s="19">
        <v>1</v>
      </c>
      <c r="G17" s="19">
        <v>25</v>
      </c>
    </row>
    <row r="18" spans="1:7" x14ac:dyDescent="0.2">
      <c r="A18" s="19" t="s">
        <v>38</v>
      </c>
      <c r="B18" s="19">
        <v>10</v>
      </c>
      <c r="C18" s="19">
        <v>5</v>
      </c>
      <c r="D18" s="19">
        <v>3</v>
      </c>
      <c r="E18" s="19">
        <v>0</v>
      </c>
      <c r="F18" s="19">
        <v>2</v>
      </c>
      <c r="G18" s="19">
        <v>20</v>
      </c>
    </row>
    <row r="19" spans="1:7" x14ac:dyDescent="0.2">
      <c r="A19" s="19" t="s">
        <v>39</v>
      </c>
      <c r="B19" s="19">
        <v>12</v>
      </c>
      <c r="C19" s="19">
        <v>6</v>
      </c>
      <c r="D19" s="19">
        <v>2</v>
      </c>
      <c r="E19" s="19">
        <v>1</v>
      </c>
      <c r="F19" s="19">
        <v>0</v>
      </c>
      <c r="G19" s="19">
        <v>21</v>
      </c>
    </row>
    <row r="20" spans="1:7" x14ac:dyDescent="0.2">
      <c r="A20" s="19" t="s">
        <v>40</v>
      </c>
      <c r="B20" s="19">
        <v>17</v>
      </c>
      <c r="C20" s="19">
        <v>1</v>
      </c>
      <c r="D20" s="19">
        <v>3</v>
      </c>
      <c r="E20" s="19">
        <v>0</v>
      </c>
      <c r="F20" s="19">
        <v>1</v>
      </c>
      <c r="G20" s="19">
        <v>22</v>
      </c>
    </row>
    <row r="21" spans="1:7" x14ac:dyDescent="0.2">
      <c r="A21" s="19" t="s">
        <v>41</v>
      </c>
      <c r="B21" s="19">
        <v>13</v>
      </c>
      <c r="C21" s="19">
        <v>0</v>
      </c>
      <c r="D21" s="19">
        <v>3</v>
      </c>
      <c r="E21" s="19">
        <v>0</v>
      </c>
      <c r="F21" s="19">
        <v>2</v>
      </c>
      <c r="G21" s="19">
        <v>18</v>
      </c>
    </row>
    <row r="22" spans="1:7" x14ac:dyDescent="0.2">
      <c r="A22" s="19" t="s">
        <v>42</v>
      </c>
      <c r="B22" s="19">
        <v>14</v>
      </c>
      <c r="C22" s="19">
        <v>2</v>
      </c>
      <c r="D22" s="19">
        <v>1</v>
      </c>
      <c r="E22" s="19">
        <v>2</v>
      </c>
      <c r="F22" s="19">
        <v>0</v>
      </c>
      <c r="G22" s="19">
        <v>19</v>
      </c>
    </row>
    <row r="23" spans="1:7" x14ac:dyDescent="0.2">
      <c r="A23" s="19" t="s">
        <v>43</v>
      </c>
      <c r="B23" s="19">
        <v>8</v>
      </c>
      <c r="C23" s="19">
        <v>5</v>
      </c>
      <c r="D23" s="19">
        <v>2</v>
      </c>
      <c r="E23" s="19">
        <v>0</v>
      </c>
      <c r="F23" s="19">
        <v>0</v>
      </c>
      <c r="G23" s="19">
        <v>15</v>
      </c>
    </row>
    <row r="24" spans="1:7" x14ac:dyDescent="0.2">
      <c r="A24" s="19" t="s">
        <v>44</v>
      </c>
      <c r="B24" s="19">
        <v>5</v>
      </c>
      <c r="C24" s="19">
        <v>2</v>
      </c>
      <c r="D24" s="19">
        <v>0</v>
      </c>
      <c r="E24" s="19">
        <v>0</v>
      </c>
      <c r="F24" s="19">
        <v>0</v>
      </c>
      <c r="G24" s="19">
        <v>7</v>
      </c>
    </row>
    <row r="25" spans="1:7" x14ac:dyDescent="0.2">
      <c r="A25" s="19" t="s">
        <v>45</v>
      </c>
      <c r="B25" s="19">
        <v>15</v>
      </c>
      <c r="C25" s="19">
        <v>3</v>
      </c>
      <c r="D25" s="19">
        <v>3</v>
      </c>
      <c r="E25" s="19">
        <v>1</v>
      </c>
      <c r="F25" s="19">
        <v>0</v>
      </c>
      <c r="G25" s="19">
        <v>22</v>
      </c>
    </row>
    <row r="26" spans="1:7" x14ac:dyDescent="0.2">
      <c r="A26" s="19" t="s">
        <v>46</v>
      </c>
      <c r="B26" s="19">
        <v>17</v>
      </c>
      <c r="C26" s="19">
        <v>2</v>
      </c>
      <c r="D26" s="19">
        <v>3</v>
      </c>
      <c r="E26" s="19">
        <v>0</v>
      </c>
      <c r="F26" s="19">
        <v>1</v>
      </c>
      <c r="G26" s="19">
        <v>23</v>
      </c>
    </row>
    <row r="27" spans="1:7" x14ac:dyDescent="0.2">
      <c r="A27" s="19" t="s">
        <v>47</v>
      </c>
      <c r="B27" s="19">
        <v>14</v>
      </c>
      <c r="C27" s="19">
        <v>6</v>
      </c>
      <c r="D27" s="19">
        <v>10</v>
      </c>
      <c r="E27" s="19">
        <v>0</v>
      </c>
      <c r="F27" s="19">
        <v>2</v>
      </c>
      <c r="G27" s="19">
        <v>32</v>
      </c>
    </row>
    <row r="28" spans="1:7" x14ac:dyDescent="0.2">
      <c r="A28" s="19" t="s">
        <v>48</v>
      </c>
      <c r="B28" s="19">
        <v>10</v>
      </c>
      <c r="C28" s="19">
        <v>2</v>
      </c>
      <c r="D28" s="19">
        <v>1</v>
      </c>
      <c r="E28" s="19">
        <v>0</v>
      </c>
      <c r="F28" s="19">
        <v>1</v>
      </c>
      <c r="G28" s="19">
        <v>14</v>
      </c>
    </row>
    <row r="29" spans="1:7" x14ac:dyDescent="0.2">
      <c r="A29" s="19" t="s">
        <v>49</v>
      </c>
      <c r="B29" s="19">
        <v>20</v>
      </c>
      <c r="C29" s="19">
        <v>3</v>
      </c>
      <c r="D29" s="19">
        <v>2</v>
      </c>
      <c r="E29" s="19">
        <v>0</v>
      </c>
      <c r="F29" s="19">
        <v>1</v>
      </c>
      <c r="G29" s="19">
        <v>26</v>
      </c>
    </row>
    <row r="30" spans="1:7" x14ac:dyDescent="0.2">
      <c r="A30" s="19" t="s">
        <v>50</v>
      </c>
      <c r="B30" s="19">
        <v>19</v>
      </c>
      <c r="C30" s="19">
        <v>3</v>
      </c>
      <c r="D30" s="19">
        <v>8</v>
      </c>
      <c r="E30" s="19">
        <v>0</v>
      </c>
      <c r="F30" s="19">
        <v>1</v>
      </c>
      <c r="G30" s="19">
        <v>31</v>
      </c>
    </row>
    <row r="31" spans="1:7" x14ac:dyDescent="0.2">
      <c r="A31" s="19" t="s">
        <v>51</v>
      </c>
      <c r="B31" s="19">
        <v>41</v>
      </c>
      <c r="C31" s="19">
        <v>2</v>
      </c>
      <c r="D31" s="19">
        <v>3</v>
      </c>
      <c r="E31" s="19">
        <v>0</v>
      </c>
      <c r="F31" s="19">
        <v>1</v>
      </c>
      <c r="G31" s="19">
        <v>47</v>
      </c>
    </row>
    <row r="32" spans="1:7" x14ac:dyDescent="0.2">
      <c r="A32" s="19" t="s">
        <v>52</v>
      </c>
      <c r="B32" s="19">
        <v>10</v>
      </c>
      <c r="C32" s="19">
        <v>0</v>
      </c>
      <c r="D32" s="19">
        <v>3</v>
      </c>
      <c r="E32" s="19">
        <v>1</v>
      </c>
      <c r="F32" s="19">
        <v>0</v>
      </c>
      <c r="G32" s="19">
        <v>14</v>
      </c>
    </row>
    <row r="33" spans="1:7" x14ac:dyDescent="0.2">
      <c r="A33" s="19" t="s">
        <v>53</v>
      </c>
      <c r="B33" s="19">
        <v>19</v>
      </c>
      <c r="C33" s="19">
        <v>1</v>
      </c>
      <c r="D33" s="19">
        <v>2</v>
      </c>
      <c r="E33" s="19">
        <v>0</v>
      </c>
      <c r="F33" s="19">
        <v>0</v>
      </c>
      <c r="G33" s="19">
        <v>22</v>
      </c>
    </row>
    <row r="34" spans="1:7" x14ac:dyDescent="0.2">
      <c r="A34" s="19" t="s">
        <v>54</v>
      </c>
      <c r="B34" s="19">
        <v>16</v>
      </c>
      <c r="C34" s="19">
        <v>3</v>
      </c>
      <c r="D34" s="19">
        <v>3</v>
      </c>
      <c r="E34" s="19">
        <v>0</v>
      </c>
      <c r="F34" s="19">
        <v>3</v>
      </c>
      <c r="G34" s="19">
        <v>25</v>
      </c>
    </row>
    <row r="35" spans="1:7" x14ac:dyDescent="0.2">
      <c r="A35" s="21" t="s">
        <v>55</v>
      </c>
      <c r="B35" s="21">
        <v>15</v>
      </c>
      <c r="C35" s="21">
        <v>1</v>
      </c>
      <c r="D35" s="21">
        <v>1</v>
      </c>
      <c r="E35" s="21">
        <v>1</v>
      </c>
      <c r="F35" s="21">
        <v>0</v>
      </c>
      <c r="G35" s="21">
        <v>18</v>
      </c>
    </row>
    <row r="36" spans="1:7" x14ac:dyDescent="0.2">
      <c r="A36" s="38" t="s">
        <v>787</v>
      </c>
      <c r="B36" s="38"/>
      <c r="C36" s="38"/>
      <c r="D36" s="38"/>
      <c r="E36" s="38"/>
      <c r="F36" s="38"/>
      <c r="G36" s="38"/>
    </row>
    <row r="37" spans="1:7" x14ac:dyDescent="0.2">
      <c r="A37" s="19"/>
      <c r="B37" s="19"/>
      <c r="C37" s="19"/>
      <c r="D37" s="19"/>
      <c r="E37" s="19"/>
      <c r="F37" s="19"/>
      <c r="G37" s="19"/>
    </row>
  </sheetData>
  <sheetProtection sheet="1"/>
  <mergeCells count="3">
    <mergeCell ref="B1:E1"/>
    <mergeCell ref="B9:F9"/>
    <mergeCell ref="A36:G36"/>
  </mergeCells>
  <hyperlinks>
    <hyperlink ref="A7" r:id="rId1" xr:uid="{00000000-0004-0000-20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37"/>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789</v>
      </c>
    </row>
    <row r="6" spans="1:16" ht="16" customHeight="1" x14ac:dyDescent="0.25">
      <c r="A6" s="12" t="s">
        <v>25</v>
      </c>
    </row>
    <row r="7" spans="1:16" ht="15" customHeight="1" x14ac:dyDescent="0.2">
      <c r="A7" s="6" t="s">
        <v>23</v>
      </c>
    </row>
    <row r="8" spans="1:16" x14ac:dyDescent="0.2">
      <c r="A8" s="18"/>
      <c r="B8" s="18"/>
      <c r="C8" s="18"/>
      <c r="D8" s="18"/>
      <c r="E8" s="18"/>
      <c r="F8" s="18"/>
      <c r="G8" s="18"/>
    </row>
    <row r="9" spans="1:16" ht="10.5" x14ac:dyDescent="0.25">
      <c r="B9" s="37" t="s">
        <v>783</v>
      </c>
      <c r="C9" s="37"/>
      <c r="D9" s="37"/>
      <c r="E9" s="37"/>
      <c r="F9" s="37"/>
    </row>
    <row r="10" spans="1:16" ht="21" x14ac:dyDescent="0.25">
      <c r="A10" s="19" t="s">
        <v>27</v>
      </c>
      <c r="B10" s="20" t="s">
        <v>80</v>
      </c>
      <c r="C10" s="20" t="s">
        <v>784</v>
      </c>
      <c r="D10" s="20" t="s">
        <v>85</v>
      </c>
      <c r="E10" s="20" t="s">
        <v>785</v>
      </c>
      <c r="F10" s="20" t="s">
        <v>786</v>
      </c>
      <c r="G10" s="20" t="s">
        <v>30</v>
      </c>
    </row>
    <row r="11" spans="1:16" x14ac:dyDescent="0.2">
      <c r="A11" s="19" t="s">
        <v>31</v>
      </c>
      <c r="B11" s="19">
        <v>36107</v>
      </c>
      <c r="C11" s="19">
        <v>1399</v>
      </c>
      <c r="D11" s="19">
        <v>0</v>
      </c>
      <c r="E11" s="19">
        <v>0</v>
      </c>
      <c r="F11" s="19">
        <v>178</v>
      </c>
      <c r="G11" s="19">
        <v>37684</v>
      </c>
    </row>
    <row r="12" spans="1:16" x14ac:dyDescent="0.2">
      <c r="A12" s="19" t="s">
        <v>32</v>
      </c>
      <c r="B12" s="19">
        <v>47028</v>
      </c>
      <c r="C12" s="19">
        <v>1050</v>
      </c>
      <c r="D12" s="19">
        <v>2662</v>
      </c>
      <c r="E12" s="19">
        <v>0</v>
      </c>
      <c r="F12" s="19">
        <v>0</v>
      </c>
      <c r="G12" s="19">
        <v>50740</v>
      </c>
    </row>
    <row r="13" spans="1:16" x14ac:dyDescent="0.2">
      <c r="A13" s="19" t="s">
        <v>33</v>
      </c>
      <c r="B13" s="19">
        <v>44849</v>
      </c>
      <c r="C13" s="19">
        <v>0</v>
      </c>
      <c r="D13" s="19">
        <v>1636</v>
      </c>
      <c r="E13" s="19">
        <v>0</v>
      </c>
      <c r="F13" s="19">
        <v>0</v>
      </c>
      <c r="G13" s="19">
        <v>46485</v>
      </c>
    </row>
    <row r="14" spans="1:16" x14ac:dyDescent="0.2">
      <c r="A14" s="19" t="s">
        <v>34</v>
      </c>
      <c r="B14" s="19">
        <v>89299</v>
      </c>
      <c r="C14" s="19">
        <v>2179</v>
      </c>
      <c r="D14" s="19">
        <v>3275</v>
      </c>
      <c r="E14" s="19">
        <v>0</v>
      </c>
      <c r="F14" s="19">
        <v>0</v>
      </c>
      <c r="G14" s="19">
        <v>94753</v>
      </c>
    </row>
    <row r="15" spans="1:16" x14ac:dyDescent="0.2">
      <c r="A15" s="19" t="s">
        <v>35</v>
      </c>
      <c r="B15" s="19">
        <v>36627</v>
      </c>
      <c r="C15" s="19">
        <v>34</v>
      </c>
      <c r="D15" s="19">
        <v>985</v>
      </c>
      <c r="E15" s="19">
        <v>0</v>
      </c>
      <c r="F15" s="19">
        <v>0</v>
      </c>
      <c r="G15" s="19">
        <v>37646</v>
      </c>
    </row>
    <row r="16" spans="1:16" x14ac:dyDescent="0.2">
      <c r="A16" s="19" t="s">
        <v>36</v>
      </c>
      <c r="B16" s="19">
        <v>4901</v>
      </c>
      <c r="C16" s="19">
        <v>372</v>
      </c>
      <c r="D16" s="19">
        <v>1060</v>
      </c>
      <c r="E16" s="19">
        <v>0</v>
      </c>
      <c r="F16" s="19">
        <v>0</v>
      </c>
      <c r="G16" s="19">
        <v>6333</v>
      </c>
    </row>
    <row r="17" spans="1:7" x14ac:dyDescent="0.2">
      <c r="A17" s="19" t="s">
        <v>37</v>
      </c>
      <c r="B17" s="19">
        <v>16368</v>
      </c>
      <c r="C17" s="19">
        <v>471</v>
      </c>
      <c r="D17" s="19">
        <v>2506</v>
      </c>
      <c r="E17" s="19">
        <v>689</v>
      </c>
      <c r="F17" s="19">
        <v>12</v>
      </c>
      <c r="G17" s="19">
        <v>20046</v>
      </c>
    </row>
    <row r="18" spans="1:7" x14ac:dyDescent="0.2">
      <c r="A18" s="19" t="s">
        <v>38</v>
      </c>
      <c r="B18" s="19">
        <v>16300</v>
      </c>
      <c r="C18" s="19">
        <v>244</v>
      </c>
      <c r="D18" s="19">
        <v>744</v>
      </c>
      <c r="E18" s="19">
        <v>0</v>
      </c>
      <c r="F18" s="19">
        <v>4345</v>
      </c>
      <c r="G18" s="19">
        <v>21633</v>
      </c>
    </row>
    <row r="19" spans="1:7" x14ac:dyDescent="0.2">
      <c r="A19" s="19" t="s">
        <v>39</v>
      </c>
      <c r="B19" s="19">
        <v>57546</v>
      </c>
      <c r="C19" s="19">
        <v>612</v>
      </c>
      <c r="D19" s="19">
        <v>689</v>
      </c>
      <c r="E19" s="19">
        <v>168</v>
      </c>
      <c r="F19" s="19">
        <v>0</v>
      </c>
      <c r="G19" s="19">
        <v>59015</v>
      </c>
    </row>
    <row r="20" spans="1:7" x14ac:dyDescent="0.2">
      <c r="A20" s="19" t="s">
        <v>40</v>
      </c>
      <c r="B20" s="19">
        <v>38146</v>
      </c>
      <c r="C20" s="19">
        <v>3</v>
      </c>
      <c r="D20" s="19">
        <v>4104</v>
      </c>
      <c r="E20" s="19">
        <v>0</v>
      </c>
      <c r="F20" s="19">
        <v>1</v>
      </c>
      <c r="G20" s="19">
        <v>42254</v>
      </c>
    </row>
    <row r="21" spans="1:7" x14ac:dyDescent="0.2">
      <c r="A21" s="19" t="s">
        <v>41</v>
      </c>
      <c r="B21" s="19">
        <v>19949</v>
      </c>
      <c r="C21" s="19">
        <v>0</v>
      </c>
      <c r="D21" s="19">
        <v>1524</v>
      </c>
      <c r="E21" s="19">
        <v>0</v>
      </c>
      <c r="F21" s="19">
        <v>930</v>
      </c>
      <c r="G21" s="19">
        <v>22403</v>
      </c>
    </row>
    <row r="22" spans="1:7" x14ac:dyDescent="0.2">
      <c r="A22" s="19" t="s">
        <v>42</v>
      </c>
      <c r="B22" s="19">
        <v>88399</v>
      </c>
      <c r="C22" s="19">
        <v>2228</v>
      </c>
      <c r="D22" s="19">
        <v>402</v>
      </c>
      <c r="E22" s="19">
        <v>555</v>
      </c>
      <c r="F22" s="19">
        <v>0</v>
      </c>
      <c r="G22" s="19">
        <v>91584</v>
      </c>
    </row>
    <row r="23" spans="1:7" x14ac:dyDescent="0.2">
      <c r="A23" s="19" t="s">
        <v>43</v>
      </c>
      <c r="B23" s="19">
        <v>37439</v>
      </c>
      <c r="C23" s="19">
        <v>618</v>
      </c>
      <c r="D23" s="19">
        <v>4947</v>
      </c>
      <c r="E23" s="19">
        <v>0</v>
      </c>
      <c r="F23" s="19">
        <v>0</v>
      </c>
      <c r="G23" s="19">
        <v>43004</v>
      </c>
    </row>
    <row r="24" spans="1:7" x14ac:dyDescent="0.2">
      <c r="A24" s="19" t="s">
        <v>44</v>
      </c>
      <c r="B24" s="19">
        <v>10350</v>
      </c>
      <c r="C24" s="19">
        <v>7462</v>
      </c>
      <c r="D24" s="19">
        <v>0</v>
      </c>
      <c r="E24" s="19">
        <v>0</v>
      </c>
      <c r="F24" s="19">
        <v>0</v>
      </c>
      <c r="G24" s="19">
        <v>17812</v>
      </c>
    </row>
    <row r="25" spans="1:7" x14ac:dyDescent="0.2">
      <c r="A25" s="19" t="s">
        <v>45</v>
      </c>
      <c r="B25" s="19">
        <v>38484</v>
      </c>
      <c r="C25" s="19">
        <v>10953</v>
      </c>
      <c r="D25" s="19">
        <v>1119</v>
      </c>
      <c r="E25" s="19">
        <v>130</v>
      </c>
      <c r="F25" s="19">
        <v>0</v>
      </c>
      <c r="G25" s="19">
        <v>50686</v>
      </c>
    </row>
    <row r="26" spans="1:7" x14ac:dyDescent="0.2">
      <c r="A26" s="19" t="s">
        <v>46</v>
      </c>
      <c r="B26" s="19">
        <v>14259</v>
      </c>
      <c r="C26" s="19">
        <v>2414</v>
      </c>
      <c r="D26" s="19">
        <v>3024</v>
      </c>
      <c r="E26" s="19">
        <v>0</v>
      </c>
      <c r="F26" s="19">
        <v>23</v>
      </c>
      <c r="G26" s="19">
        <v>19720</v>
      </c>
    </row>
    <row r="27" spans="1:7" x14ac:dyDescent="0.2">
      <c r="A27" s="19" t="s">
        <v>47</v>
      </c>
      <c r="B27" s="19">
        <v>17635</v>
      </c>
      <c r="C27" s="19">
        <v>1251</v>
      </c>
      <c r="D27" s="19">
        <v>11597</v>
      </c>
      <c r="E27" s="19">
        <v>0</v>
      </c>
      <c r="F27" s="19">
        <v>48</v>
      </c>
      <c r="G27" s="19">
        <v>30531</v>
      </c>
    </row>
    <row r="28" spans="1:7" x14ac:dyDescent="0.2">
      <c r="A28" s="19" t="s">
        <v>48</v>
      </c>
      <c r="B28" s="19">
        <v>26912</v>
      </c>
      <c r="C28" s="19">
        <v>156</v>
      </c>
      <c r="D28" s="19">
        <v>191</v>
      </c>
      <c r="E28" s="19">
        <v>0</v>
      </c>
      <c r="F28" s="19">
        <v>1</v>
      </c>
      <c r="G28" s="19">
        <v>27260</v>
      </c>
    </row>
    <row r="29" spans="1:7" x14ac:dyDescent="0.2">
      <c r="A29" s="19" t="s">
        <v>49</v>
      </c>
      <c r="B29" s="19">
        <v>51986</v>
      </c>
      <c r="C29" s="19">
        <v>2132</v>
      </c>
      <c r="D29" s="19">
        <v>1474</v>
      </c>
      <c r="E29" s="19">
        <v>0</v>
      </c>
      <c r="F29" s="19">
        <v>7</v>
      </c>
      <c r="G29" s="19">
        <v>55599</v>
      </c>
    </row>
    <row r="30" spans="1:7" x14ac:dyDescent="0.2">
      <c r="A30" s="19" t="s">
        <v>50</v>
      </c>
      <c r="B30" s="19">
        <v>51389</v>
      </c>
      <c r="C30" s="19">
        <v>1332</v>
      </c>
      <c r="D30" s="19">
        <v>5054</v>
      </c>
      <c r="E30" s="19">
        <v>0</v>
      </c>
      <c r="F30" s="19">
        <v>16</v>
      </c>
      <c r="G30" s="19">
        <v>57791</v>
      </c>
    </row>
    <row r="31" spans="1:7" x14ac:dyDescent="0.2">
      <c r="A31" s="19" t="s">
        <v>51</v>
      </c>
      <c r="B31" s="19">
        <v>210129</v>
      </c>
      <c r="C31" s="19">
        <v>981</v>
      </c>
      <c r="D31" s="19">
        <v>2033</v>
      </c>
      <c r="E31" s="19">
        <v>0</v>
      </c>
      <c r="F31" s="19">
        <v>85</v>
      </c>
      <c r="G31" s="19">
        <v>213228</v>
      </c>
    </row>
    <row r="32" spans="1:7" x14ac:dyDescent="0.2">
      <c r="A32" s="19" t="s">
        <v>52</v>
      </c>
      <c r="B32" s="19">
        <v>7194</v>
      </c>
      <c r="C32" s="19">
        <v>0</v>
      </c>
      <c r="D32" s="19">
        <v>240</v>
      </c>
      <c r="E32" s="19">
        <v>3</v>
      </c>
      <c r="F32" s="19">
        <v>0</v>
      </c>
      <c r="G32" s="19">
        <v>7437</v>
      </c>
    </row>
    <row r="33" spans="1:7" x14ac:dyDescent="0.2">
      <c r="A33" s="19" t="s">
        <v>53</v>
      </c>
      <c r="B33" s="19">
        <v>478623</v>
      </c>
      <c r="C33" s="19">
        <v>5704</v>
      </c>
      <c r="D33" s="19">
        <v>476</v>
      </c>
      <c r="E33" s="19">
        <v>0</v>
      </c>
      <c r="F33" s="19">
        <v>0</v>
      </c>
      <c r="G33" s="19">
        <v>484803</v>
      </c>
    </row>
    <row r="34" spans="1:7" x14ac:dyDescent="0.2">
      <c r="A34" s="19" t="s">
        <v>54</v>
      </c>
      <c r="B34" s="19">
        <v>78409</v>
      </c>
      <c r="C34" s="19">
        <v>5234</v>
      </c>
      <c r="D34" s="19">
        <v>1440</v>
      </c>
      <c r="E34" s="19">
        <v>0</v>
      </c>
      <c r="F34" s="19">
        <v>295</v>
      </c>
      <c r="G34" s="19">
        <v>85378</v>
      </c>
    </row>
    <row r="35" spans="1:7" x14ac:dyDescent="0.2">
      <c r="A35" s="21" t="s">
        <v>55</v>
      </c>
      <c r="B35" s="21">
        <v>3784</v>
      </c>
      <c r="C35" s="21">
        <v>36</v>
      </c>
      <c r="D35" s="21">
        <v>233</v>
      </c>
      <c r="E35" s="21">
        <v>476</v>
      </c>
      <c r="F35" s="21">
        <v>0</v>
      </c>
      <c r="G35" s="21">
        <v>4529</v>
      </c>
    </row>
    <row r="36" spans="1:7" x14ac:dyDescent="0.2">
      <c r="A36" s="38" t="s">
        <v>787</v>
      </c>
      <c r="B36" s="38"/>
      <c r="C36" s="38"/>
      <c r="D36" s="38"/>
      <c r="E36" s="38"/>
      <c r="F36" s="38"/>
      <c r="G36" s="38"/>
    </row>
    <row r="37" spans="1:7" x14ac:dyDescent="0.2">
      <c r="A37" s="19"/>
      <c r="B37" s="19"/>
      <c r="C37" s="19"/>
      <c r="D37" s="19"/>
      <c r="E37" s="19"/>
      <c r="F37" s="19"/>
      <c r="G37" s="19"/>
    </row>
  </sheetData>
  <sheetProtection sheet="1"/>
  <mergeCells count="3">
    <mergeCell ref="B1:E1"/>
    <mergeCell ref="B9:F9"/>
    <mergeCell ref="A36:G36"/>
  </mergeCells>
  <hyperlinks>
    <hyperlink ref="A7" r:id="rId1" xr:uid="{00000000-0004-0000-21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25"/>
  <sheetViews>
    <sheetView showGridLines="0" workbookViewId="0">
      <pane ySplit="5" topLeftCell="A6" activePane="bottomLeft" state="frozen"/>
      <selection pane="bottomLeft" activeCell="B11" sqref="B11:J11"/>
    </sheetView>
  </sheetViews>
  <sheetFormatPr defaultColWidth="11.5546875" defaultRowHeight="10" x14ac:dyDescent="0.2"/>
  <cols>
    <col min="1" max="1" width="2.109375" customWidth="1"/>
    <col min="2" max="2" width="53.33203125" customWidth="1"/>
    <col min="3" max="3" width="35.33203125" customWidth="1"/>
    <col min="4" max="11" width="9.21875" customWidth="1"/>
  </cols>
  <sheetData>
    <row r="1" spans="1:16" ht="71.25" customHeight="1" x14ac:dyDescent="0.8">
      <c r="A1" s="16"/>
      <c r="B1" s="36"/>
      <c r="C1" s="36"/>
      <c r="D1" s="36"/>
      <c r="E1" s="36"/>
      <c r="F1" s="11"/>
      <c r="G1" s="11"/>
      <c r="H1" s="11"/>
      <c r="I1" s="11"/>
      <c r="J1" s="11"/>
      <c r="K1" s="11"/>
      <c r="L1" s="15"/>
      <c r="M1" s="15"/>
      <c r="N1" s="15"/>
      <c r="O1" s="15"/>
      <c r="P1" s="15"/>
    </row>
    <row r="2" spans="1:16" ht="18" customHeight="1" x14ac:dyDescent="0.8">
      <c r="A2" s="16"/>
      <c r="B2" s="10"/>
      <c r="C2" s="10"/>
      <c r="D2" s="11"/>
      <c r="E2" s="11"/>
      <c r="F2" s="11"/>
      <c r="G2" s="11"/>
      <c r="H2" s="11"/>
      <c r="I2" s="11"/>
      <c r="J2" s="11"/>
      <c r="K2" s="11"/>
      <c r="L2" s="15"/>
      <c r="M2" s="15"/>
      <c r="N2" s="15"/>
      <c r="O2" s="15"/>
      <c r="P2" s="15"/>
    </row>
    <row r="3" spans="1:16" ht="32.5" customHeight="1" x14ac:dyDescent="0.2">
      <c r="A3" s="13" t="s">
        <v>4</v>
      </c>
      <c r="B3" s="13"/>
      <c r="C3" s="13"/>
      <c r="D3" s="11"/>
      <c r="E3" s="11"/>
      <c r="F3" s="11"/>
      <c r="G3" s="11"/>
      <c r="H3" s="11"/>
      <c r="I3" s="11"/>
      <c r="J3" s="11"/>
      <c r="K3" s="11"/>
      <c r="L3" s="15"/>
      <c r="M3" s="15"/>
      <c r="N3" s="15"/>
      <c r="O3" s="15"/>
      <c r="P3" s="15"/>
    </row>
    <row r="4" spans="1:16" ht="4" customHeight="1" x14ac:dyDescent="0.2"/>
    <row r="5" spans="1:16" ht="16" customHeight="1" x14ac:dyDescent="0.45">
      <c r="B5" s="25" t="s">
        <v>0</v>
      </c>
    </row>
    <row r="6" spans="1:16" ht="4" customHeight="1" x14ac:dyDescent="0.3">
      <c r="B6" s="27"/>
    </row>
    <row r="7" spans="1:16" ht="172.5" customHeight="1" x14ac:dyDescent="0.2">
      <c r="B7" s="40" t="s">
        <v>12</v>
      </c>
      <c r="C7" s="40"/>
      <c r="D7" s="40"/>
      <c r="E7" s="40"/>
      <c r="F7" s="40"/>
      <c r="G7" s="40"/>
      <c r="H7" s="40"/>
      <c r="I7" s="40"/>
      <c r="J7" s="40"/>
    </row>
    <row r="8" spans="1:16" ht="12.75" customHeight="1" x14ac:dyDescent="0.25">
      <c r="B8" s="24"/>
    </row>
    <row r="9" spans="1:16" ht="12.75" customHeight="1" x14ac:dyDescent="0.3">
      <c r="B9" s="28" t="s">
        <v>5</v>
      </c>
    </row>
    <row r="10" spans="1:16" ht="4" customHeight="1" x14ac:dyDescent="0.3">
      <c r="B10" s="27"/>
    </row>
    <row r="11" spans="1:16" ht="92.25" customHeight="1" x14ac:dyDescent="0.2">
      <c r="B11" s="40" t="s">
        <v>8</v>
      </c>
      <c r="C11" s="40"/>
      <c r="D11" s="40"/>
      <c r="E11" s="40"/>
      <c r="F11" s="40"/>
      <c r="G11" s="40"/>
      <c r="H11" s="40"/>
      <c r="I11" s="40"/>
      <c r="J11" s="40"/>
    </row>
    <row r="12" spans="1:16" ht="12.75" customHeight="1" x14ac:dyDescent="0.2">
      <c r="B12" s="26"/>
      <c r="C12" s="26"/>
      <c r="D12" s="26"/>
      <c r="E12" s="26"/>
      <c r="F12" s="26"/>
      <c r="G12" s="26"/>
      <c r="H12" s="26"/>
      <c r="I12" s="26"/>
      <c r="J12" s="26"/>
    </row>
    <row r="13" spans="1:16" ht="12.75" customHeight="1" x14ac:dyDescent="0.3">
      <c r="B13" s="28" t="s">
        <v>6</v>
      </c>
      <c r="C13" s="26"/>
      <c r="D13" s="26"/>
      <c r="E13" s="26"/>
      <c r="F13" s="26"/>
      <c r="G13" s="26"/>
      <c r="H13" s="26"/>
      <c r="I13" s="26"/>
      <c r="J13" s="26"/>
    </row>
    <row r="14" spans="1:16" ht="4" customHeight="1" x14ac:dyDescent="0.2">
      <c r="B14" s="26"/>
      <c r="C14" s="26"/>
      <c r="D14" s="26"/>
      <c r="E14" s="26"/>
      <c r="F14" s="26"/>
      <c r="G14" s="26"/>
      <c r="H14" s="26"/>
      <c r="I14" s="26"/>
      <c r="J14" s="26"/>
    </row>
    <row r="15" spans="1:16" ht="68.25" customHeight="1" x14ac:dyDescent="0.2">
      <c r="B15" s="40" t="s">
        <v>7</v>
      </c>
      <c r="C15" s="40"/>
      <c r="D15" s="40"/>
      <c r="E15" s="40"/>
      <c r="F15" s="40"/>
      <c r="G15" s="40"/>
      <c r="H15" s="40"/>
      <c r="I15" s="40"/>
      <c r="J15" s="40"/>
    </row>
    <row r="16" spans="1:16" ht="12.75" customHeight="1" x14ac:dyDescent="0.2">
      <c r="B16" s="26"/>
      <c r="C16" s="26"/>
      <c r="D16" s="26"/>
    </row>
    <row r="17" spans="2:10" ht="12.75" customHeight="1" x14ac:dyDescent="0.3">
      <c r="B17" s="28" t="s">
        <v>9</v>
      </c>
      <c r="C17" s="26"/>
      <c r="D17" s="26"/>
    </row>
    <row r="18" spans="2:10" ht="4" customHeight="1" x14ac:dyDescent="0.3">
      <c r="B18" s="27"/>
      <c r="C18" s="27"/>
      <c r="D18" s="27"/>
      <c r="E18" s="27"/>
      <c r="F18" s="27"/>
      <c r="G18" s="27"/>
      <c r="H18" s="27"/>
      <c r="I18" s="27"/>
      <c r="J18" s="27"/>
    </row>
    <row r="19" spans="2:10" ht="41.25" customHeight="1" x14ac:dyDescent="0.2">
      <c r="B19" s="40" t="s">
        <v>10</v>
      </c>
      <c r="C19" s="40"/>
      <c r="D19" s="40"/>
      <c r="E19" s="40"/>
      <c r="F19" s="40"/>
      <c r="G19" s="40"/>
      <c r="H19" s="40"/>
      <c r="I19" s="40"/>
      <c r="J19" s="40"/>
    </row>
    <row r="20" spans="2:10" ht="12.75" customHeight="1" x14ac:dyDescent="0.3">
      <c r="B20" s="27"/>
      <c r="C20" s="26"/>
      <c r="D20" s="26"/>
    </row>
    <row r="21" spans="2:10" ht="12.75" customHeight="1" x14ac:dyDescent="0.3">
      <c r="B21" s="28" t="s">
        <v>1</v>
      </c>
    </row>
    <row r="22" spans="2:10" ht="4" customHeight="1" x14ac:dyDescent="0.3">
      <c r="B22" s="28"/>
    </row>
    <row r="23" spans="2:10" ht="12.75" customHeight="1" x14ac:dyDescent="0.3">
      <c r="B23" s="29" t="s">
        <v>2</v>
      </c>
      <c r="C23" s="30" t="s">
        <v>3</v>
      </c>
    </row>
    <row r="25" spans="2:10" x14ac:dyDescent="0.2">
      <c r="B25" s="6" t="s">
        <v>23</v>
      </c>
    </row>
  </sheetData>
  <mergeCells count="5">
    <mergeCell ref="B1:E1"/>
    <mergeCell ref="B7:J7"/>
    <mergeCell ref="B11:J11"/>
    <mergeCell ref="B15:J15"/>
    <mergeCell ref="B19:J19"/>
  </mergeCells>
  <hyperlinks>
    <hyperlink ref="C23" r:id="rId1" xr:uid="{00000000-0004-0000-2200-000000000000}"/>
    <hyperlink ref="B25" r:id="rId2" xr:uid="{00000000-0004-0000-2200-000001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0"/>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67</v>
      </c>
    </row>
    <row r="6" spans="1:16" ht="16" customHeight="1" x14ac:dyDescent="0.25">
      <c r="A6" s="12" t="s">
        <v>25</v>
      </c>
    </row>
    <row r="7" spans="1:16" ht="15" customHeight="1" x14ac:dyDescent="0.2">
      <c r="A7" s="6" t="s">
        <v>23</v>
      </c>
    </row>
    <row r="8" spans="1:16" x14ac:dyDescent="0.2">
      <c r="A8" s="18"/>
      <c r="B8" s="18"/>
      <c r="C8" s="18"/>
      <c r="D8" s="18"/>
      <c r="E8" s="18"/>
      <c r="F8" s="18"/>
      <c r="G8" s="18"/>
      <c r="H8" s="18"/>
      <c r="I8" s="18"/>
    </row>
    <row r="9" spans="1:16" ht="10.5" x14ac:dyDescent="0.25">
      <c r="B9" s="37" t="s">
        <v>68</v>
      </c>
      <c r="C9" s="37"/>
      <c r="D9" s="37"/>
      <c r="E9" s="37"/>
      <c r="F9" s="37"/>
      <c r="G9" s="37"/>
      <c r="H9" s="37"/>
    </row>
    <row r="10" spans="1:16" ht="10.5" x14ac:dyDescent="0.25">
      <c r="A10" s="19" t="s">
        <v>27</v>
      </c>
      <c r="B10" s="20" t="s">
        <v>69</v>
      </c>
      <c r="C10" s="20" t="s">
        <v>70</v>
      </c>
      <c r="D10" s="20" t="s">
        <v>71</v>
      </c>
      <c r="E10" s="20" t="s">
        <v>72</v>
      </c>
      <c r="F10" s="20" t="s">
        <v>73</v>
      </c>
      <c r="G10" s="20" t="s">
        <v>74</v>
      </c>
      <c r="H10" s="20" t="s">
        <v>75</v>
      </c>
      <c r="I10" s="20" t="s">
        <v>30</v>
      </c>
    </row>
    <row r="11" spans="1:16" x14ac:dyDescent="0.2">
      <c r="A11" s="19" t="s">
        <v>31</v>
      </c>
      <c r="B11" s="19">
        <v>2116</v>
      </c>
      <c r="C11" s="19">
        <v>1</v>
      </c>
      <c r="D11" s="19">
        <v>386</v>
      </c>
      <c r="E11" s="19">
        <v>490</v>
      </c>
      <c r="F11" s="19">
        <v>32</v>
      </c>
      <c r="G11" s="19">
        <v>79</v>
      </c>
      <c r="H11" s="19">
        <v>2</v>
      </c>
      <c r="I11" s="19">
        <v>3105</v>
      </c>
    </row>
    <row r="12" spans="1:16" x14ac:dyDescent="0.2">
      <c r="A12" s="19" t="s">
        <v>32</v>
      </c>
      <c r="B12" s="19">
        <v>2088</v>
      </c>
      <c r="C12" s="19">
        <v>1</v>
      </c>
      <c r="D12" s="19">
        <v>360</v>
      </c>
      <c r="E12" s="19">
        <v>452</v>
      </c>
      <c r="F12" s="19">
        <v>25</v>
      </c>
      <c r="G12" s="19">
        <v>68</v>
      </c>
      <c r="H12" s="19">
        <v>24</v>
      </c>
      <c r="I12" s="19">
        <v>3017</v>
      </c>
    </row>
    <row r="13" spans="1:16" x14ac:dyDescent="0.2">
      <c r="A13" s="19" t="s">
        <v>33</v>
      </c>
      <c r="B13" s="19">
        <v>1595</v>
      </c>
      <c r="C13" s="19">
        <v>5</v>
      </c>
      <c r="D13" s="19">
        <v>306</v>
      </c>
      <c r="E13" s="19">
        <v>403</v>
      </c>
      <c r="F13" s="19">
        <v>26</v>
      </c>
      <c r="G13" s="19">
        <v>49</v>
      </c>
      <c r="H13" s="19">
        <v>94</v>
      </c>
      <c r="I13" s="19">
        <v>2473</v>
      </c>
    </row>
    <row r="14" spans="1:16" x14ac:dyDescent="0.2">
      <c r="A14" s="19" t="s">
        <v>34</v>
      </c>
      <c r="B14" s="19">
        <v>1823</v>
      </c>
      <c r="C14" s="19">
        <v>6</v>
      </c>
      <c r="D14" s="19">
        <v>433</v>
      </c>
      <c r="E14" s="19">
        <v>521</v>
      </c>
      <c r="F14" s="19">
        <v>27</v>
      </c>
      <c r="G14" s="19">
        <v>88</v>
      </c>
      <c r="H14" s="19">
        <v>121</v>
      </c>
      <c r="I14" s="19">
        <v>3013</v>
      </c>
    </row>
    <row r="15" spans="1:16" x14ac:dyDescent="0.2">
      <c r="A15" s="19" t="s">
        <v>35</v>
      </c>
      <c r="B15" s="19">
        <v>1519</v>
      </c>
      <c r="C15" s="19">
        <v>6</v>
      </c>
      <c r="D15" s="19">
        <v>438</v>
      </c>
      <c r="E15" s="19">
        <v>511</v>
      </c>
      <c r="F15" s="19">
        <v>34</v>
      </c>
      <c r="G15" s="19">
        <v>57</v>
      </c>
      <c r="H15" s="19">
        <v>255</v>
      </c>
      <c r="I15" s="19">
        <v>2814</v>
      </c>
    </row>
    <row r="16" spans="1:16" x14ac:dyDescent="0.2">
      <c r="A16" s="19" t="s">
        <v>36</v>
      </c>
      <c r="B16" s="19">
        <v>1693</v>
      </c>
      <c r="C16" s="19">
        <v>4</v>
      </c>
      <c r="D16" s="19">
        <v>277</v>
      </c>
      <c r="E16" s="19">
        <v>351</v>
      </c>
      <c r="F16" s="19">
        <v>15</v>
      </c>
      <c r="G16" s="19">
        <v>55</v>
      </c>
      <c r="H16" s="19">
        <v>47</v>
      </c>
      <c r="I16" s="19">
        <v>2438</v>
      </c>
    </row>
    <row r="17" spans="1:9" x14ac:dyDescent="0.2">
      <c r="A17" s="19" t="s">
        <v>37</v>
      </c>
      <c r="B17" s="19">
        <v>1808</v>
      </c>
      <c r="C17" s="19">
        <v>11</v>
      </c>
      <c r="D17" s="19">
        <v>356</v>
      </c>
      <c r="E17" s="19">
        <v>373</v>
      </c>
      <c r="F17" s="19">
        <v>25</v>
      </c>
      <c r="G17" s="19">
        <v>78</v>
      </c>
      <c r="H17" s="19">
        <v>58</v>
      </c>
      <c r="I17" s="19">
        <v>2698</v>
      </c>
    </row>
    <row r="18" spans="1:9" x14ac:dyDescent="0.2">
      <c r="A18" s="19" t="s">
        <v>38</v>
      </c>
      <c r="B18" s="19">
        <v>1299</v>
      </c>
      <c r="C18" s="19">
        <v>6</v>
      </c>
      <c r="D18" s="19">
        <v>354</v>
      </c>
      <c r="E18" s="19">
        <v>444</v>
      </c>
      <c r="F18" s="19">
        <v>29</v>
      </c>
      <c r="G18" s="19">
        <v>75</v>
      </c>
      <c r="H18" s="19">
        <v>64</v>
      </c>
      <c r="I18" s="19">
        <v>2265</v>
      </c>
    </row>
    <row r="19" spans="1:9" x14ac:dyDescent="0.2">
      <c r="A19" s="19" t="s">
        <v>39</v>
      </c>
      <c r="B19" s="19">
        <v>1574</v>
      </c>
      <c r="C19" s="19">
        <v>2</v>
      </c>
      <c r="D19" s="19">
        <v>438</v>
      </c>
      <c r="E19" s="19">
        <v>452</v>
      </c>
      <c r="F19" s="19">
        <v>20</v>
      </c>
      <c r="G19" s="19">
        <v>82</v>
      </c>
      <c r="H19" s="19">
        <v>51</v>
      </c>
      <c r="I19" s="19">
        <v>2617</v>
      </c>
    </row>
    <row r="20" spans="1:9" x14ac:dyDescent="0.2">
      <c r="A20" s="19" t="s">
        <v>40</v>
      </c>
      <c r="B20" s="19">
        <v>1701</v>
      </c>
      <c r="C20" s="19">
        <v>12</v>
      </c>
      <c r="D20" s="19">
        <v>430</v>
      </c>
      <c r="E20" s="19">
        <v>503</v>
      </c>
      <c r="F20" s="19">
        <v>19</v>
      </c>
      <c r="G20" s="19">
        <v>89</v>
      </c>
      <c r="H20" s="19">
        <v>64</v>
      </c>
      <c r="I20" s="19">
        <v>2806</v>
      </c>
    </row>
    <row r="21" spans="1:9" x14ac:dyDescent="0.2">
      <c r="A21" s="19" t="s">
        <v>41</v>
      </c>
      <c r="B21" s="19">
        <v>1590</v>
      </c>
      <c r="C21" s="19">
        <v>6</v>
      </c>
      <c r="D21" s="19">
        <v>312</v>
      </c>
      <c r="E21" s="19">
        <v>283</v>
      </c>
      <c r="F21" s="19">
        <v>20</v>
      </c>
      <c r="G21" s="19">
        <v>44</v>
      </c>
      <c r="H21" s="19">
        <v>94</v>
      </c>
      <c r="I21" s="19">
        <v>2343</v>
      </c>
    </row>
    <row r="22" spans="1:9" x14ac:dyDescent="0.2">
      <c r="A22" s="19" t="s">
        <v>42</v>
      </c>
      <c r="B22" s="19">
        <v>1894</v>
      </c>
      <c r="C22" s="19">
        <v>1</v>
      </c>
      <c r="D22" s="19">
        <v>448</v>
      </c>
      <c r="E22" s="19">
        <v>475</v>
      </c>
      <c r="F22" s="19">
        <v>35</v>
      </c>
      <c r="G22" s="19">
        <v>78</v>
      </c>
      <c r="H22" s="19">
        <v>93</v>
      </c>
      <c r="I22" s="19">
        <v>3023</v>
      </c>
    </row>
    <row r="23" spans="1:9" x14ac:dyDescent="0.2">
      <c r="A23" s="19" t="s">
        <v>43</v>
      </c>
      <c r="B23" s="19">
        <v>1544</v>
      </c>
      <c r="C23" s="19">
        <v>3</v>
      </c>
      <c r="D23" s="19">
        <v>290</v>
      </c>
      <c r="E23" s="19">
        <v>398</v>
      </c>
      <c r="F23" s="19">
        <v>27</v>
      </c>
      <c r="G23" s="19">
        <v>78</v>
      </c>
      <c r="H23" s="19">
        <v>150</v>
      </c>
      <c r="I23" s="19">
        <v>2487</v>
      </c>
    </row>
    <row r="24" spans="1:9" x14ac:dyDescent="0.2">
      <c r="A24" s="19" t="s">
        <v>44</v>
      </c>
      <c r="B24" s="19">
        <v>1743</v>
      </c>
      <c r="C24" s="19">
        <v>10</v>
      </c>
      <c r="D24" s="19">
        <v>294</v>
      </c>
      <c r="E24" s="19">
        <v>324</v>
      </c>
      <c r="F24" s="19">
        <v>32</v>
      </c>
      <c r="G24" s="19">
        <v>85</v>
      </c>
      <c r="H24" s="19">
        <v>166</v>
      </c>
      <c r="I24" s="19">
        <v>2644</v>
      </c>
    </row>
    <row r="25" spans="1:9" x14ac:dyDescent="0.2">
      <c r="A25" s="19" t="s">
        <v>45</v>
      </c>
      <c r="B25" s="19">
        <v>1509</v>
      </c>
      <c r="C25" s="19">
        <v>3</v>
      </c>
      <c r="D25" s="19">
        <v>247</v>
      </c>
      <c r="E25" s="19">
        <v>285</v>
      </c>
      <c r="F25" s="19">
        <v>33</v>
      </c>
      <c r="G25" s="19">
        <v>55</v>
      </c>
      <c r="H25" s="19">
        <v>160</v>
      </c>
      <c r="I25" s="19">
        <v>2289</v>
      </c>
    </row>
    <row r="26" spans="1:9" x14ac:dyDescent="0.2">
      <c r="A26" s="19" t="s">
        <v>46</v>
      </c>
      <c r="B26" s="19">
        <v>1366</v>
      </c>
      <c r="C26" s="19">
        <v>4</v>
      </c>
      <c r="D26" s="19">
        <v>368</v>
      </c>
      <c r="E26" s="19">
        <v>367</v>
      </c>
      <c r="F26" s="19">
        <v>40</v>
      </c>
      <c r="G26" s="19">
        <v>85</v>
      </c>
      <c r="H26" s="19">
        <v>243</v>
      </c>
      <c r="I26" s="19">
        <v>2469</v>
      </c>
    </row>
    <row r="27" spans="1:9" x14ac:dyDescent="0.2">
      <c r="A27" s="19" t="s">
        <v>47</v>
      </c>
      <c r="B27" s="19">
        <v>1516</v>
      </c>
      <c r="C27" s="19">
        <v>1</v>
      </c>
      <c r="D27" s="19">
        <v>315</v>
      </c>
      <c r="E27" s="19">
        <v>337</v>
      </c>
      <c r="F27" s="19">
        <v>39</v>
      </c>
      <c r="G27" s="19">
        <v>68</v>
      </c>
      <c r="H27" s="19">
        <v>125</v>
      </c>
      <c r="I27" s="19">
        <v>2400</v>
      </c>
    </row>
    <row r="28" spans="1:9" x14ac:dyDescent="0.2">
      <c r="A28" s="19" t="s">
        <v>48</v>
      </c>
      <c r="B28" s="19">
        <v>1441</v>
      </c>
      <c r="C28" s="19">
        <v>0</v>
      </c>
      <c r="D28" s="19">
        <v>373</v>
      </c>
      <c r="E28" s="19">
        <v>342</v>
      </c>
      <c r="F28" s="19">
        <v>17</v>
      </c>
      <c r="G28" s="19">
        <v>90</v>
      </c>
      <c r="H28" s="19">
        <v>40</v>
      </c>
      <c r="I28" s="19">
        <v>2303</v>
      </c>
    </row>
    <row r="29" spans="1:9" x14ac:dyDescent="0.2">
      <c r="A29" s="19" t="s">
        <v>49</v>
      </c>
      <c r="B29" s="19">
        <v>1444</v>
      </c>
      <c r="C29" s="19">
        <v>0</v>
      </c>
      <c r="D29" s="19">
        <v>309</v>
      </c>
      <c r="E29" s="19">
        <v>318</v>
      </c>
      <c r="F29" s="19">
        <v>16</v>
      </c>
      <c r="G29" s="19">
        <v>96</v>
      </c>
      <c r="H29" s="19">
        <v>23</v>
      </c>
      <c r="I29" s="19">
        <v>2206</v>
      </c>
    </row>
    <row r="30" spans="1:9" x14ac:dyDescent="0.2">
      <c r="A30" s="19" t="s">
        <v>50</v>
      </c>
      <c r="B30" s="19">
        <v>1624</v>
      </c>
      <c r="C30" s="19">
        <v>0</v>
      </c>
      <c r="D30" s="19">
        <v>357</v>
      </c>
      <c r="E30" s="19">
        <v>324</v>
      </c>
      <c r="F30" s="19">
        <v>6</v>
      </c>
      <c r="G30" s="19">
        <v>81</v>
      </c>
      <c r="H30" s="19">
        <v>30</v>
      </c>
      <c r="I30" s="19">
        <v>2422</v>
      </c>
    </row>
    <row r="31" spans="1:9" x14ac:dyDescent="0.2">
      <c r="A31" s="19" t="s">
        <v>51</v>
      </c>
      <c r="B31" s="19">
        <v>2017</v>
      </c>
      <c r="C31" s="19">
        <v>0</v>
      </c>
      <c r="D31" s="19">
        <v>407</v>
      </c>
      <c r="E31" s="19">
        <v>495</v>
      </c>
      <c r="F31" s="19">
        <v>15</v>
      </c>
      <c r="G31" s="19">
        <v>94</v>
      </c>
      <c r="H31" s="19">
        <v>31</v>
      </c>
      <c r="I31" s="19">
        <v>3059</v>
      </c>
    </row>
    <row r="32" spans="1:9" x14ac:dyDescent="0.2">
      <c r="A32" s="19" t="s">
        <v>52</v>
      </c>
      <c r="B32" s="19">
        <v>1669</v>
      </c>
      <c r="C32" s="19">
        <v>0</v>
      </c>
      <c r="D32" s="19">
        <v>430</v>
      </c>
      <c r="E32" s="19">
        <v>463</v>
      </c>
      <c r="F32" s="19">
        <v>95</v>
      </c>
      <c r="G32" s="19">
        <v>113</v>
      </c>
      <c r="H32" s="19">
        <v>33</v>
      </c>
      <c r="I32" s="19">
        <v>2803</v>
      </c>
    </row>
    <row r="33" spans="1:9" x14ac:dyDescent="0.2">
      <c r="A33" s="19" t="s">
        <v>53</v>
      </c>
      <c r="B33" s="19">
        <v>2264</v>
      </c>
      <c r="C33" s="19">
        <v>0</v>
      </c>
      <c r="D33" s="19">
        <v>460</v>
      </c>
      <c r="E33" s="19">
        <v>477</v>
      </c>
      <c r="F33" s="19">
        <v>4</v>
      </c>
      <c r="G33" s="19">
        <v>102</v>
      </c>
      <c r="H33" s="19">
        <v>34</v>
      </c>
      <c r="I33" s="19">
        <v>3341</v>
      </c>
    </row>
    <row r="34" spans="1:9" x14ac:dyDescent="0.2">
      <c r="A34" s="19" t="s">
        <v>54</v>
      </c>
      <c r="B34" s="19">
        <v>2196</v>
      </c>
      <c r="C34" s="19">
        <v>1</v>
      </c>
      <c r="D34" s="19">
        <v>426</v>
      </c>
      <c r="E34" s="19">
        <v>526</v>
      </c>
      <c r="F34" s="19">
        <v>80</v>
      </c>
      <c r="G34" s="19">
        <v>96</v>
      </c>
      <c r="H34" s="19">
        <v>36</v>
      </c>
      <c r="I34" s="19">
        <v>3360</v>
      </c>
    </row>
    <row r="35" spans="1:9" x14ac:dyDescent="0.2">
      <c r="A35" s="21" t="s">
        <v>55</v>
      </c>
      <c r="B35" s="21">
        <v>1934</v>
      </c>
      <c r="C35" s="21">
        <v>0</v>
      </c>
      <c r="D35" s="21">
        <v>327</v>
      </c>
      <c r="E35" s="21">
        <v>419</v>
      </c>
      <c r="F35" s="21">
        <v>82</v>
      </c>
      <c r="G35" s="21">
        <v>77</v>
      </c>
      <c r="H35" s="21">
        <v>121</v>
      </c>
      <c r="I35" s="21">
        <v>2960</v>
      </c>
    </row>
    <row r="36" spans="1:9" x14ac:dyDescent="0.2">
      <c r="A36" s="38" t="s">
        <v>56</v>
      </c>
      <c r="B36" s="38"/>
      <c r="C36" s="38"/>
      <c r="D36" s="38"/>
      <c r="E36" s="38"/>
      <c r="F36" s="38"/>
      <c r="G36" s="38"/>
      <c r="H36" s="38"/>
      <c r="I36" s="38"/>
    </row>
    <row r="37" spans="1:9" ht="22.5" customHeight="1" x14ac:dyDescent="0.2">
      <c r="A37" s="38" t="s">
        <v>57</v>
      </c>
      <c r="B37" s="38"/>
      <c r="C37" s="38"/>
      <c r="D37" s="38"/>
      <c r="E37" s="38"/>
      <c r="F37" s="38"/>
      <c r="G37" s="38"/>
      <c r="H37" s="38"/>
      <c r="I37" s="38"/>
    </row>
    <row r="38" spans="1:9" ht="22.5" customHeight="1" x14ac:dyDescent="0.2">
      <c r="A38" s="38" t="s">
        <v>76</v>
      </c>
      <c r="B38" s="38"/>
      <c r="C38" s="38"/>
      <c r="D38" s="38"/>
      <c r="E38" s="38"/>
      <c r="F38" s="38"/>
      <c r="G38" s="38"/>
      <c r="H38" s="38"/>
      <c r="I38" s="38"/>
    </row>
    <row r="39" spans="1:9" x14ac:dyDescent="0.2">
      <c r="A39" s="38" t="s">
        <v>77</v>
      </c>
      <c r="B39" s="38"/>
      <c r="C39" s="38"/>
      <c r="D39" s="38"/>
      <c r="E39" s="38"/>
      <c r="F39" s="38"/>
      <c r="G39" s="38"/>
      <c r="H39" s="38"/>
      <c r="I39" s="38"/>
    </row>
    <row r="40" spans="1:9" x14ac:dyDescent="0.2">
      <c r="A40" s="38" t="s">
        <v>59</v>
      </c>
      <c r="B40" s="38"/>
      <c r="C40" s="38"/>
      <c r="D40" s="38"/>
      <c r="E40" s="38"/>
      <c r="F40" s="38"/>
      <c r="G40" s="38"/>
      <c r="H40" s="38"/>
      <c r="I40" s="38"/>
    </row>
  </sheetData>
  <sheetProtection sheet="1"/>
  <mergeCells count="7">
    <mergeCell ref="A39:I39"/>
    <mergeCell ref="A40:I40"/>
    <mergeCell ref="B1:E1"/>
    <mergeCell ref="B9:H9"/>
    <mergeCell ref="A36:I36"/>
    <mergeCell ref="A37:I37"/>
    <mergeCell ref="A38:I38"/>
  </mergeCells>
  <hyperlinks>
    <hyperlink ref="A7" r:id="rId1" xr:uid="{00000000-0004-0000-03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9"/>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79</v>
      </c>
    </row>
    <row r="6" spans="1:16" ht="16" customHeight="1" x14ac:dyDescent="0.25">
      <c r="A6" s="12" t="s">
        <v>25</v>
      </c>
    </row>
    <row r="7" spans="1:16" ht="15" customHeight="1" x14ac:dyDescent="0.2">
      <c r="A7" s="6" t="s">
        <v>23</v>
      </c>
    </row>
    <row r="9" spans="1:16" x14ac:dyDescent="0.2">
      <c r="A9" s="18"/>
      <c r="B9" s="18"/>
      <c r="C9" s="18"/>
      <c r="D9" s="18"/>
      <c r="E9" s="18"/>
      <c r="F9" s="18"/>
      <c r="G9" s="18"/>
      <c r="H9" s="18"/>
    </row>
    <row r="10" spans="1:16" ht="31.5" x14ac:dyDescent="0.25">
      <c r="A10" s="19" t="s">
        <v>27</v>
      </c>
      <c r="B10" s="20" t="s">
        <v>80</v>
      </c>
      <c r="C10" s="20" t="s">
        <v>81</v>
      </c>
      <c r="D10" s="20" t="s">
        <v>82</v>
      </c>
      <c r="E10" s="20" t="s">
        <v>83</v>
      </c>
      <c r="F10" s="20" t="s">
        <v>84</v>
      </c>
      <c r="G10" s="20" t="s">
        <v>85</v>
      </c>
      <c r="H10" s="20" t="s">
        <v>30</v>
      </c>
    </row>
    <row r="11" spans="1:16" x14ac:dyDescent="0.2">
      <c r="A11" s="19" t="s">
        <v>31</v>
      </c>
      <c r="B11" s="19">
        <v>110379</v>
      </c>
      <c r="C11" s="19">
        <v>21354</v>
      </c>
      <c r="D11" s="19">
        <v>4192</v>
      </c>
      <c r="E11" s="19">
        <v>1587</v>
      </c>
      <c r="F11" s="19">
        <v>210</v>
      </c>
      <c r="G11" s="19">
        <v>4387</v>
      </c>
      <c r="H11" s="19">
        <v>142109</v>
      </c>
    </row>
    <row r="12" spans="1:16" x14ac:dyDescent="0.2">
      <c r="A12" s="19" t="s">
        <v>32</v>
      </c>
      <c r="B12" s="19">
        <v>96011</v>
      </c>
      <c r="C12" s="19">
        <v>23046</v>
      </c>
      <c r="D12" s="19">
        <v>3267</v>
      </c>
      <c r="E12" s="19">
        <v>1295</v>
      </c>
      <c r="F12" s="19">
        <v>277</v>
      </c>
      <c r="G12" s="19">
        <v>4765</v>
      </c>
      <c r="H12" s="19">
        <v>128661</v>
      </c>
    </row>
    <row r="13" spans="1:16" x14ac:dyDescent="0.2">
      <c r="A13" s="19" t="s">
        <v>33</v>
      </c>
      <c r="B13" s="19">
        <v>77471</v>
      </c>
      <c r="C13" s="19">
        <v>22690</v>
      </c>
      <c r="D13" s="19">
        <v>3233</v>
      </c>
      <c r="E13" s="19">
        <v>1308</v>
      </c>
      <c r="F13" s="19">
        <v>260</v>
      </c>
      <c r="G13" s="19">
        <v>4648</v>
      </c>
      <c r="H13" s="19">
        <v>109610</v>
      </c>
    </row>
    <row r="14" spans="1:16" x14ac:dyDescent="0.2">
      <c r="A14" s="19" t="s">
        <v>34</v>
      </c>
      <c r="B14" s="19">
        <v>69948</v>
      </c>
      <c r="C14" s="19">
        <v>18516</v>
      </c>
      <c r="D14" s="19">
        <v>2700</v>
      </c>
      <c r="E14" s="19">
        <v>1409</v>
      </c>
      <c r="F14" s="19">
        <v>295</v>
      </c>
      <c r="G14" s="19">
        <v>6549</v>
      </c>
      <c r="H14" s="19">
        <v>99417</v>
      </c>
    </row>
    <row r="15" spans="1:16" x14ac:dyDescent="0.2">
      <c r="A15" s="19" t="s">
        <v>35</v>
      </c>
      <c r="B15" s="19">
        <v>62622</v>
      </c>
      <c r="C15" s="19">
        <v>18130</v>
      </c>
      <c r="D15" s="19">
        <v>2445</v>
      </c>
      <c r="E15" s="19">
        <v>1304</v>
      </c>
      <c r="F15" s="19">
        <v>201</v>
      </c>
      <c r="G15" s="19">
        <v>4926</v>
      </c>
      <c r="H15" s="19">
        <v>89628</v>
      </c>
    </row>
    <row r="16" spans="1:16" x14ac:dyDescent="0.2">
      <c r="A16" s="19" t="s">
        <v>36</v>
      </c>
      <c r="B16" s="19">
        <v>52068</v>
      </c>
      <c r="C16" s="19">
        <v>12532</v>
      </c>
      <c r="D16" s="19">
        <v>3269</v>
      </c>
      <c r="E16" s="19">
        <v>1045</v>
      </c>
      <c r="F16" s="19">
        <v>306</v>
      </c>
      <c r="G16" s="19">
        <v>5078</v>
      </c>
      <c r="H16" s="19">
        <v>74298</v>
      </c>
    </row>
    <row r="17" spans="1:8" x14ac:dyDescent="0.2">
      <c r="A17" s="19" t="s">
        <v>37</v>
      </c>
      <c r="B17" s="19">
        <v>104181</v>
      </c>
      <c r="C17" s="19">
        <v>28060</v>
      </c>
      <c r="D17" s="19">
        <v>3272</v>
      </c>
      <c r="E17" s="19">
        <v>1147</v>
      </c>
      <c r="F17" s="19">
        <v>176</v>
      </c>
      <c r="G17" s="19">
        <v>4578</v>
      </c>
      <c r="H17" s="19">
        <v>141414</v>
      </c>
    </row>
    <row r="18" spans="1:8" x14ac:dyDescent="0.2">
      <c r="A18" s="19" t="s">
        <v>38</v>
      </c>
      <c r="B18" s="19">
        <v>76383</v>
      </c>
      <c r="C18" s="19">
        <v>15943</v>
      </c>
      <c r="D18" s="19">
        <v>2864</v>
      </c>
      <c r="E18" s="19">
        <v>986</v>
      </c>
      <c r="F18" s="19">
        <v>134</v>
      </c>
      <c r="G18" s="19">
        <v>5713</v>
      </c>
      <c r="H18" s="19">
        <v>102023</v>
      </c>
    </row>
    <row r="19" spans="1:8" x14ac:dyDescent="0.2">
      <c r="A19" s="19" t="s">
        <v>39</v>
      </c>
      <c r="B19" s="19">
        <v>91920</v>
      </c>
      <c r="C19" s="19">
        <v>23368</v>
      </c>
      <c r="D19" s="19">
        <v>6483</v>
      </c>
      <c r="E19" s="19">
        <v>1777</v>
      </c>
      <c r="F19" s="19">
        <v>255</v>
      </c>
      <c r="G19" s="19">
        <v>4566</v>
      </c>
      <c r="H19" s="19">
        <v>128369</v>
      </c>
    </row>
    <row r="20" spans="1:8" x14ac:dyDescent="0.2">
      <c r="A20" s="19" t="s">
        <v>40</v>
      </c>
      <c r="B20" s="19">
        <v>70527</v>
      </c>
      <c r="C20" s="19">
        <v>21297</v>
      </c>
      <c r="D20" s="19">
        <v>3705</v>
      </c>
      <c r="E20" s="19">
        <v>1453</v>
      </c>
      <c r="F20" s="19">
        <v>298</v>
      </c>
      <c r="G20" s="19">
        <v>4843</v>
      </c>
      <c r="H20" s="19">
        <v>102123</v>
      </c>
    </row>
    <row r="21" spans="1:8" x14ac:dyDescent="0.2">
      <c r="A21" s="19" t="s">
        <v>41</v>
      </c>
      <c r="B21" s="19">
        <v>71273</v>
      </c>
      <c r="C21" s="19">
        <v>19361</v>
      </c>
      <c r="D21" s="19">
        <v>3651</v>
      </c>
      <c r="E21" s="19">
        <v>1357</v>
      </c>
      <c r="F21" s="19">
        <v>465</v>
      </c>
      <c r="G21" s="19">
        <v>4837</v>
      </c>
      <c r="H21" s="19">
        <v>100944</v>
      </c>
    </row>
    <row r="22" spans="1:8" x14ac:dyDescent="0.2">
      <c r="A22" s="19" t="s">
        <v>42</v>
      </c>
      <c r="B22" s="19">
        <v>77392</v>
      </c>
      <c r="C22" s="19">
        <v>22482</v>
      </c>
      <c r="D22" s="19">
        <v>4859</v>
      </c>
      <c r="E22" s="19">
        <v>1255</v>
      </c>
      <c r="F22" s="19">
        <v>1101</v>
      </c>
      <c r="G22" s="19">
        <v>4469</v>
      </c>
      <c r="H22" s="19">
        <v>111558</v>
      </c>
    </row>
    <row r="23" spans="1:8" x14ac:dyDescent="0.2">
      <c r="A23" s="19" t="s">
        <v>43</v>
      </c>
      <c r="B23" s="19">
        <v>104436</v>
      </c>
      <c r="C23" s="19">
        <v>26522</v>
      </c>
      <c r="D23" s="19">
        <v>4131</v>
      </c>
      <c r="E23" s="19">
        <v>1250</v>
      </c>
      <c r="F23" s="19">
        <v>993</v>
      </c>
      <c r="G23" s="19">
        <v>4114</v>
      </c>
      <c r="H23" s="19">
        <v>141446</v>
      </c>
    </row>
    <row r="24" spans="1:8" x14ac:dyDescent="0.2">
      <c r="A24" s="19" t="s">
        <v>44</v>
      </c>
      <c r="B24" s="19">
        <v>85085</v>
      </c>
      <c r="C24" s="19">
        <v>24689</v>
      </c>
      <c r="D24" s="19">
        <v>4179</v>
      </c>
      <c r="E24" s="19">
        <v>1362</v>
      </c>
      <c r="F24" s="19">
        <v>1117</v>
      </c>
      <c r="G24" s="19">
        <v>4178</v>
      </c>
      <c r="H24" s="19">
        <v>120610</v>
      </c>
    </row>
    <row r="25" spans="1:8" x14ac:dyDescent="0.2">
      <c r="A25" s="19" t="s">
        <v>45</v>
      </c>
      <c r="B25" s="19">
        <v>76830</v>
      </c>
      <c r="C25" s="19">
        <v>22802</v>
      </c>
      <c r="D25" s="19">
        <v>3126</v>
      </c>
      <c r="E25" s="19">
        <v>970</v>
      </c>
      <c r="F25" s="19">
        <v>759</v>
      </c>
      <c r="G25" s="19">
        <v>4413</v>
      </c>
      <c r="H25" s="19">
        <v>108900</v>
      </c>
    </row>
    <row r="26" spans="1:8" x14ac:dyDescent="0.2">
      <c r="A26" s="19" t="s">
        <v>46</v>
      </c>
      <c r="B26" s="19">
        <v>64571</v>
      </c>
      <c r="C26" s="19">
        <v>21853</v>
      </c>
      <c r="D26" s="19">
        <v>3717</v>
      </c>
      <c r="E26" s="19">
        <v>1163</v>
      </c>
      <c r="F26" s="19">
        <v>919</v>
      </c>
      <c r="G26" s="19">
        <v>4549</v>
      </c>
      <c r="H26" s="19">
        <v>96772</v>
      </c>
    </row>
    <row r="27" spans="1:8" x14ac:dyDescent="0.2">
      <c r="A27" s="19" t="s">
        <v>47</v>
      </c>
      <c r="B27" s="19">
        <v>106145</v>
      </c>
      <c r="C27" s="19">
        <v>21176</v>
      </c>
      <c r="D27" s="19">
        <v>3432</v>
      </c>
      <c r="E27" s="19">
        <v>1019</v>
      </c>
      <c r="F27" s="19">
        <v>664</v>
      </c>
      <c r="G27" s="19">
        <v>3876</v>
      </c>
      <c r="H27" s="19">
        <v>136312</v>
      </c>
    </row>
    <row r="28" spans="1:8" x14ac:dyDescent="0.2">
      <c r="A28" s="19" t="s">
        <v>48</v>
      </c>
      <c r="B28" s="19">
        <v>76407</v>
      </c>
      <c r="C28" s="19">
        <v>16665</v>
      </c>
      <c r="D28" s="19">
        <v>5910</v>
      </c>
      <c r="E28" s="19">
        <v>2942</v>
      </c>
      <c r="F28" s="19">
        <v>367</v>
      </c>
      <c r="G28" s="19">
        <v>5416</v>
      </c>
      <c r="H28" s="19">
        <v>107707</v>
      </c>
    </row>
    <row r="29" spans="1:8" x14ac:dyDescent="0.2">
      <c r="A29" s="19" t="s">
        <v>49</v>
      </c>
      <c r="B29" s="19">
        <v>66612</v>
      </c>
      <c r="C29" s="19">
        <v>16831</v>
      </c>
      <c r="D29" s="19">
        <v>3310</v>
      </c>
      <c r="E29" s="19">
        <v>1326</v>
      </c>
      <c r="F29" s="19">
        <v>268</v>
      </c>
      <c r="G29" s="19">
        <v>5947</v>
      </c>
      <c r="H29" s="19">
        <v>94294</v>
      </c>
    </row>
    <row r="30" spans="1:8" x14ac:dyDescent="0.2">
      <c r="A30" s="19" t="s">
        <v>50</v>
      </c>
      <c r="B30" s="19">
        <v>70108</v>
      </c>
      <c r="C30" s="19">
        <v>16892</v>
      </c>
      <c r="D30" s="19">
        <v>3619</v>
      </c>
      <c r="E30" s="19">
        <v>1438</v>
      </c>
      <c r="F30" s="19">
        <v>374</v>
      </c>
      <c r="G30" s="19">
        <v>4655</v>
      </c>
      <c r="H30" s="19">
        <v>97086</v>
      </c>
    </row>
    <row r="31" spans="1:8" x14ac:dyDescent="0.2">
      <c r="A31" s="19" t="s">
        <v>51</v>
      </c>
      <c r="B31" s="19">
        <v>83586</v>
      </c>
      <c r="C31" s="19">
        <v>20156</v>
      </c>
      <c r="D31" s="19">
        <v>4817</v>
      </c>
      <c r="E31" s="19">
        <v>1888</v>
      </c>
      <c r="F31" s="19">
        <v>864</v>
      </c>
      <c r="G31" s="19">
        <v>5996</v>
      </c>
      <c r="H31" s="19">
        <v>117307</v>
      </c>
    </row>
    <row r="32" spans="1:8" x14ac:dyDescent="0.2">
      <c r="A32" s="19" t="s">
        <v>52</v>
      </c>
      <c r="B32" s="19">
        <v>61087</v>
      </c>
      <c r="C32" s="19">
        <v>18399</v>
      </c>
      <c r="D32" s="19">
        <v>3366</v>
      </c>
      <c r="E32" s="19">
        <v>1570</v>
      </c>
      <c r="F32" s="19">
        <v>522</v>
      </c>
      <c r="G32" s="19">
        <v>4032</v>
      </c>
      <c r="H32" s="19">
        <v>88976</v>
      </c>
    </row>
    <row r="33" spans="1:8" x14ac:dyDescent="0.2">
      <c r="A33" s="19" t="s">
        <v>53</v>
      </c>
      <c r="B33" s="19">
        <v>79804</v>
      </c>
      <c r="C33" s="19">
        <v>19572</v>
      </c>
      <c r="D33" s="19">
        <v>4197</v>
      </c>
      <c r="E33" s="19">
        <v>2165</v>
      </c>
      <c r="F33" s="19">
        <v>626</v>
      </c>
      <c r="G33" s="19">
        <v>4212</v>
      </c>
      <c r="H33" s="19">
        <v>110576</v>
      </c>
    </row>
    <row r="34" spans="1:8" x14ac:dyDescent="0.2">
      <c r="A34" s="19" t="s">
        <v>54</v>
      </c>
      <c r="B34" s="19">
        <v>80669</v>
      </c>
      <c r="C34" s="19">
        <v>22662</v>
      </c>
      <c r="D34" s="19">
        <v>4419</v>
      </c>
      <c r="E34" s="19">
        <v>2110</v>
      </c>
      <c r="F34" s="19">
        <v>740</v>
      </c>
      <c r="G34" s="19">
        <v>5062</v>
      </c>
      <c r="H34" s="19">
        <v>115662</v>
      </c>
    </row>
    <row r="35" spans="1:8" x14ac:dyDescent="0.2">
      <c r="A35" s="21" t="s">
        <v>55</v>
      </c>
      <c r="B35" s="21">
        <v>78375</v>
      </c>
      <c r="C35" s="21">
        <v>17998</v>
      </c>
      <c r="D35" s="21">
        <v>4178</v>
      </c>
      <c r="E35" s="21">
        <v>1857</v>
      </c>
      <c r="F35" s="21">
        <v>635</v>
      </c>
      <c r="G35" s="21">
        <v>3026</v>
      </c>
      <c r="H35" s="21">
        <v>106069</v>
      </c>
    </row>
    <row r="36" spans="1:8" x14ac:dyDescent="0.2">
      <c r="A36" s="38" t="s">
        <v>56</v>
      </c>
      <c r="B36" s="38"/>
      <c r="C36" s="38"/>
      <c r="D36" s="38"/>
      <c r="E36" s="38"/>
      <c r="F36" s="38"/>
      <c r="G36" s="38"/>
      <c r="H36" s="38"/>
    </row>
    <row r="37" spans="1:8" ht="22.5" customHeight="1" x14ac:dyDescent="0.2">
      <c r="A37" s="38" t="s">
        <v>57</v>
      </c>
      <c r="B37" s="38"/>
      <c r="C37" s="38"/>
      <c r="D37" s="38"/>
      <c r="E37" s="38"/>
      <c r="F37" s="38"/>
      <c r="G37" s="38"/>
      <c r="H37" s="38"/>
    </row>
    <row r="38" spans="1:8" x14ac:dyDescent="0.2">
      <c r="A38" s="38" t="s">
        <v>58</v>
      </c>
      <c r="B38" s="38"/>
      <c r="C38" s="38"/>
      <c r="D38" s="38"/>
      <c r="E38" s="38"/>
      <c r="F38" s="38"/>
      <c r="G38" s="38"/>
      <c r="H38" s="38"/>
    </row>
    <row r="39" spans="1:8" x14ac:dyDescent="0.2">
      <c r="A39" s="38" t="s">
        <v>59</v>
      </c>
      <c r="B39" s="38"/>
      <c r="C39" s="38"/>
      <c r="D39" s="38"/>
      <c r="E39" s="38"/>
      <c r="F39" s="38"/>
      <c r="G39" s="38"/>
      <c r="H39" s="38"/>
    </row>
  </sheetData>
  <sheetProtection sheet="1"/>
  <mergeCells count="5">
    <mergeCell ref="B1:E1"/>
    <mergeCell ref="A36:H36"/>
    <mergeCell ref="A37:H37"/>
    <mergeCell ref="A38:H38"/>
    <mergeCell ref="A39:H39"/>
  </mergeCells>
  <hyperlinks>
    <hyperlink ref="A7" r:id="rId1" xr:uid="{00000000-0004-0000-04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0"/>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87</v>
      </c>
    </row>
    <row r="6" spans="1:16" ht="16" customHeight="1" x14ac:dyDescent="0.25">
      <c r="A6" s="12" t="s">
        <v>25</v>
      </c>
    </row>
    <row r="7" spans="1:16" ht="15" customHeight="1" x14ac:dyDescent="0.2">
      <c r="A7" s="6" t="s">
        <v>23</v>
      </c>
    </row>
    <row r="9" spans="1:16" x14ac:dyDescent="0.2">
      <c r="A9" s="18"/>
      <c r="B9" s="18"/>
      <c r="C9" s="18"/>
      <c r="D9" s="18"/>
      <c r="E9" s="18"/>
      <c r="F9" s="18"/>
    </row>
    <row r="10" spans="1:16" ht="21" x14ac:dyDescent="0.25">
      <c r="A10" s="19" t="s">
        <v>27</v>
      </c>
      <c r="B10" s="20" t="s">
        <v>88</v>
      </c>
      <c r="C10" s="20" t="s">
        <v>89</v>
      </c>
      <c r="D10" s="20" t="s">
        <v>90</v>
      </c>
      <c r="E10" s="20" t="s">
        <v>91</v>
      </c>
      <c r="F10" s="20" t="s">
        <v>30</v>
      </c>
    </row>
    <row r="11" spans="1:16" x14ac:dyDescent="0.2">
      <c r="A11" s="19" t="s">
        <v>31</v>
      </c>
      <c r="B11" s="19">
        <v>3558</v>
      </c>
      <c r="C11" s="19">
        <v>10767</v>
      </c>
      <c r="D11" s="19">
        <v>769</v>
      </c>
      <c r="E11" s="19">
        <v>1351</v>
      </c>
      <c r="F11" s="19">
        <v>16445</v>
      </c>
    </row>
    <row r="12" spans="1:16" x14ac:dyDescent="0.2">
      <c r="A12" s="19" t="s">
        <v>32</v>
      </c>
      <c r="B12" s="19">
        <v>2586</v>
      </c>
      <c r="C12" s="19">
        <v>10564</v>
      </c>
      <c r="D12" s="19">
        <v>694</v>
      </c>
      <c r="E12" s="19">
        <v>1148</v>
      </c>
      <c r="F12" s="19">
        <v>14992</v>
      </c>
    </row>
    <row r="13" spans="1:16" x14ac:dyDescent="0.2">
      <c r="A13" s="19" t="s">
        <v>33</v>
      </c>
      <c r="B13" s="19">
        <v>2988</v>
      </c>
      <c r="C13" s="19">
        <v>9692</v>
      </c>
      <c r="D13" s="19">
        <v>662</v>
      </c>
      <c r="E13" s="19">
        <v>1006</v>
      </c>
      <c r="F13" s="19">
        <v>14348</v>
      </c>
    </row>
    <row r="14" spans="1:16" x14ac:dyDescent="0.2">
      <c r="A14" s="19" t="s">
        <v>34</v>
      </c>
      <c r="B14" s="19">
        <v>3926</v>
      </c>
      <c r="C14" s="19">
        <v>11830</v>
      </c>
      <c r="D14" s="19">
        <v>731</v>
      </c>
      <c r="E14" s="19">
        <v>1338</v>
      </c>
      <c r="F14" s="19">
        <v>17825</v>
      </c>
    </row>
    <row r="15" spans="1:16" x14ac:dyDescent="0.2">
      <c r="A15" s="19" t="s">
        <v>35</v>
      </c>
      <c r="B15" s="19">
        <v>3838</v>
      </c>
      <c r="C15" s="19">
        <v>10664</v>
      </c>
      <c r="D15" s="19">
        <v>528</v>
      </c>
      <c r="E15" s="19">
        <v>1237</v>
      </c>
      <c r="F15" s="19">
        <v>16267</v>
      </c>
    </row>
    <row r="16" spans="1:16" x14ac:dyDescent="0.2">
      <c r="A16" s="19" t="s">
        <v>36</v>
      </c>
      <c r="B16" s="19">
        <v>3022</v>
      </c>
      <c r="C16" s="19">
        <v>8324</v>
      </c>
      <c r="D16" s="19">
        <v>400</v>
      </c>
      <c r="E16" s="19">
        <v>874</v>
      </c>
      <c r="F16" s="19">
        <v>12620</v>
      </c>
    </row>
    <row r="17" spans="1:6" x14ac:dyDescent="0.2">
      <c r="A17" s="19" t="s">
        <v>37</v>
      </c>
      <c r="B17" s="19">
        <v>3498</v>
      </c>
      <c r="C17" s="19">
        <v>9506</v>
      </c>
      <c r="D17" s="19">
        <v>598</v>
      </c>
      <c r="E17" s="19">
        <v>887</v>
      </c>
      <c r="F17" s="19">
        <v>14489</v>
      </c>
    </row>
    <row r="18" spans="1:6" x14ac:dyDescent="0.2">
      <c r="A18" s="19" t="s">
        <v>38</v>
      </c>
      <c r="B18" s="19">
        <v>3507</v>
      </c>
      <c r="C18" s="19">
        <v>10351</v>
      </c>
      <c r="D18" s="19">
        <v>682</v>
      </c>
      <c r="E18" s="19">
        <v>1170</v>
      </c>
      <c r="F18" s="19">
        <v>15710</v>
      </c>
    </row>
    <row r="19" spans="1:6" x14ac:dyDescent="0.2">
      <c r="A19" s="19" t="s">
        <v>39</v>
      </c>
      <c r="B19" s="19">
        <v>3202</v>
      </c>
      <c r="C19" s="19">
        <v>11435</v>
      </c>
      <c r="D19" s="19">
        <v>715</v>
      </c>
      <c r="E19" s="19">
        <v>1494</v>
      </c>
      <c r="F19" s="19">
        <v>16846</v>
      </c>
    </row>
    <row r="20" spans="1:6" x14ac:dyDescent="0.2">
      <c r="A20" s="19" t="s">
        <v>40</v>
      </c>
      <c r="B20" s="19">
        <v>3582</v>
      </c>
      <c r="C20" s="19">
        <v>10338</v>
      </c>
      <c r="D20" s="19">
        <v>619</v>
      </c>
      <c r="E20" s="19">
        <v>1439</v>
      </c>
      <c r="F20" s="19">
        <v>15978</v>
      </c>
    </row>
    <row r="21" spans="1:6" x14ac:dyDescent="0.2">
      <c r="A21" s="19" t="s">
        <v>41</v>
      </c>
      <c r="B21" s="19">
        <v>3193</v>
      </c>
      <c r="C21" s="19">
        <v>9609</v>
      </c>
      <c r="D21" s="19">
        <v>642</v>
      </c>
      <c r="E21" s="19">
        <v>1240</v>
      </c>
      <c r="F21" s="19">
        <v>14684</v>
      </c>
    </row>
    <row r="22" spans="1:6" x14ac:dyDescent="0.2">
      <c r="A22" s="19" t="s">
        <v>42</v>
      </c>
      <c r="B22" s="19">
        <v>3109</v>
      </c>
      <c r="C22" s="19">
        <v>11077</v>
      </c>
      <c r="D22" s="19">
        <v>717</v>
      </c>
      <c r="E22" s="19">
        <v>1380</v>
      </c>
      <c r="F22" s="19">
        <v>16283</v>
      </c>
    </row>
    <row r="23" spans="1:6" x14ac:dyDescent="0.2">
      <c r="A23" s="19" t="s">
        <v>43</v>
      </c>
      <c r="B23" s="19">
        <v>2997</v>
      </c>
      <c r="C23" s="19">
        <v>10438</v>
      </c>
      <c r="D23" s="19">
        <v>623</v>
      </c>
      <c r="E23" s="19">
        <v>1316</v>
      </c>
      <c r="F23" s="19">
        <v>15374</v>
      </c>
    </row>
    <row r="24" spans="1:6" x14ac:dyDescent="0.2">
      <c r="A24" s="19" t="s">
        <v>44</v>
      </c>
      <c r="B24" s="19">
        <v>3155</v>
      </c>
      <c r="C24" s="19">
        <v>10296</v>
      </c>
      <c r="D24" s="19">
        <v>584</v>
      </c>
      <c r="E24" s="19">
        <v>1204</v>
      </c>
      <c r="F24" s="19">
        <v>15239</v>
      </c>
    </row>
    <row r="25" spans="1:6" x14ac:dyDescent="0.2">
      <c r="A25" s="19" t="s">
        <v>45</v>
      </c>
      <c r="B25" s="19">
        <v>3059</v>
      </c>
      <c r="C25" s="19">
        <v>8973</v>
      </c>
      <c r="D25" s="19">
        <v>507</v>
      </c>
      <c r="E25" s="19">
        <v>1163</v>
      </c>
      <c r="F25" s="19">
        <v>13702</v>
      </c>
    </row>
    <row r="26" spans="1:6" x14ac:dyDescent="0.2">
      <c r="A26" s="19" t="s">
        <v>46</v>
      </c>
      <c r="B26" s="19">
        <v>2682</v>
      </c>
      <c r="C26" s="19">
        <v>9311</v>
      </c>
      <c r="D26" s="19">
        <v>653</v>
      </c>
      <c r="E26" s="19">
        <v>1460</v>
      </c>
      <c r="F26" s="19">
        <v>14106</v>
      </c>
    </row>
    <row r="27" spans="1:6" x14ac:dyDescent="0.2">
      <c r="A27" s="19" t="s">
        <v>47</v>
      </c>
      <c r="B27" s="19">
        <v>2830</v>
      </c>
      <c r="C27" s="19">
        <v>9056</v>
      </c>
      <c r="D27" s="19">
        <v>473</v>
      </c>
      <c r="E27" s="19">
        <v>1231</v>
      </c>
      <c r="F27" s="19">
        <v>13590</v>
      </c>
    </row>
    <row r="28" spans="1:6" x14ac:dyDescent="0.2">
      <c r="A28" s="19" t="s">
        <v>48</v>
      </c>
      <c r="B28" s="19">
        <v>3529</v>
      </c>
      <c r="C28" s="19">
        <v>8131</v>
      </c>
      <c r="D28" s="19">
        <v>334</v>
      </c>
      <c r="E28" s="19">
        <v>951</v>
      </c>
      <c r="F28" s="19">
        <v>12945</v>
      </c>
    </row>
    <row r="29" spans="1:6" x14ac:dyDescent="0.2">
      <c r="A29" s="19" t="s">
        <v>49</v>
      </c>
      <c r="B29" s="19">
        <v>3104</v>
      </c>
      <c r="C29" s="19">
        <v>7983</v>
      </c>
      <c r="D29" s="19">
        <v>629</v>
      </c>
      <c r="E29" s="19">
        <v>808</v>
      </c>
      <c r="F29" s="19">
        <v>12524</v>
      </c>
    </row>
    <row r="30" spans="1:6" x14ac:dyDescent="0.2">
      <c r="A30" s="19" t="s">
        <v>50</v>
      </c>
      <c r="B30" s="19">
        <v>3504</v>
      </c>
      <c r="C30" s="19">
        <v>9408</v>
      </c>
      <c r="D30" s="19">
        <v>577</v>
      </c>
      <c r="E30" s="19">
        <v>1429</v>
      </c>
      <c r="F30" s="19">
        <v>14918</v>
      </c>
    </row>
    <row r="31" spans="1:6" x14ac:dyDescent="0.2">
      <c r="A31" s="19" t="s">
        <v>51</v>
      </c>
      <c r="B31" s="19">
        <v>3217</v>
      </c>
      <c r="C31" s="19">
        <v>10603</v>
      </c>
      <c r="D31" s="19">
        <v>661</v>
      </c>
      <c r="E31" s="19">
        <v>1566</v>
      </c>
      <c r="F31" s="19">
        <v>16047</v>
      </c>
    </row>
    <row r="32" spans="1:6" x14ac:dyDescent="0.2">
      <c r="A32" s="19" t="s">
        <v>52</v>
      </c>
      <c r="B32" s="19">
        <v>2983</v>
      </c>
      <c r="C32" s="19">
        <v>9414</v>
      </c>
      <c r="D32" s="19">
        <v>575</v>
      </c>
      <c r="E32" s="19">
        <v>1564</v>
      </c>
      <c r="F32" s="19">
        <v>14536</v>
      </c>
    </row>
    <row r="33" spans="1:6" x14ac:dyDescent="0.2">
      <c r="A33" s="19" t="s">
        <v>53</v>
      </c>
      <c r="B33" s="19">
        <v>2524</v>
      </c>
      <c r="C33" s="19">
        <v>10172</v>
      </c>
      <c r="D33" s="19">
        <v>598</v>
      </c>
      <c r="E33" s="19">
        <v>1580</v>
      </c>
      <c r="F33" s="19">
        <v>14874</v>
      </c>
    </row>
    <row r="34" spans="1:6" x14ac:dyDescent="0.2">
      <c r="A34" s="19" t="s">
        <v>54</v>
      </c>
      <c r="B34" s="19">
        <v>3141</v>
      </c>
      <c r="C34" s="19">
        <v>10060</v>
      </c>
      <c r="D34" s="19">
        <v>546</v>
      </c>
      <c r="E34" s="19">
        <v>1566</v>
      </c>
      <c r="F34" s="19">
        <v>15313</v>
      </c>
    </row>
    <row r="35" spans="1:6" x14ac:dyDescent="0.2">
      <c r="A35" s="21" t="s">
        <v>55</v>
      </c>
      <c r="B35" s="21">
        <v>2583</v>
      </c>
      <c r="C35" s="21">
        <v>9680</v>
      </c>
      <c r="D35" s="21">
        <v>509</v>
      </c>
      <c r="E35" s="21">
        <v>1537</v>
      </c>
      <c r="F35" s="21">
        <v>14309</v>
      </c>
    </row>
    <row r="36" spans="1:6" ht="22.5" customHeight="1" x14ac:dyDescent="0.2">
      <c r="A36" s="38" t="s">
        <v>56</v>
      </c>
      <c r="B36" s="38"/>
      <c r="C36" s="38"/>
      <c r="D36" s="38"/>
      <c r="E36" s="38"/>
      <c r="F36" s="38"/>
    </row>
    <row r="37" spans="1:6" ht="22.5" customHeight="1" x14ac:dyDescent="0.2">
      <c r="A37" s="38" t="s">
        <v>92</v>
      </c>
      <c r="B37" s="38"/>
      <c r="C37" s="38"/>
      <c r="D37" s="38"/>
      <c r="E37" s="38"/>
      <c r="F37" s="38"/>
    </row>
    <row r="38" spans="1:6" ht="22.5" customHeight="1" x14ac:dyDescent="0.2">
      <c r="A38" s="38" t="s">
        <v>93</v>
      </c>
      <c r="B38" s="38"/>
      <c r="C38" s="38"/>
      <c r="D38" s="38"/>
      <c r="E38" s="38"/>
      <c r="F38" s="38"/>
    </row>
    <row r="39" spans="1:6" x14ac:dyDescent="0.2">
      <c r="A39" s="38" t="s">
        <v>77</v>
      </c>
      <c r="B39" s="38"/>
      <c r="C39" s="38"/>
      <c r="D39" s="38"/>
      <c r="E39" s="38"/>
      <c r="F39" s="38"/>
    </row>
    <row r="40" spans="1:6" x14ac:dyDescent="0.2">
      <c r="A40" s="38" t="s">
        <v>59</v>
      </c>
      <c r="B40" s="38"/>
      <c r="C40" s="38"/>
      <c r="D40" s="38"/>
      <c r="E40" s="38"/>
      <c r="F40" s="38"/>
    </row>
  </sheetData>
  <sheetProtection sheet="1"/>
  <mergeCells count="6">
    <mergeCell ref="A40:F40"/>
    <mergeCell ref="B1:E1"/>
    <mergeCell ref="A36:F36"/>
    <mergeCell ref="A37:F37"/>
    <mergeCell ref="A38:F38"/>
    <mergeCell ref="A39:F39"/>
  </mergeCells>
  <hyperlinks>
    <hyperlink ref="A7" r:id="rId1" xr:uid="{00000000-0004-0000-05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95</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101</v>
      </c>
      <c r="C11" s="19">
        <v>16115</v>
      </c>
      <c r="D11" s="19">
        <v>11613</v>
      </c>
      <c r="E11" s="19">
        <v>10573</v>
      </c>
      <c r="F11" s="19">
        <v>66564</v>
      </c>
      <c r="G11" s="19">
        <v>147494</v>
      </c>
    </row>
    <row r="12" spans="1:16" x14ac:dyDescent="0.2">
      <c r="A12" s="19" t="s">
        <v>102</v>
      </c>
      <c r="B12" s="19" t="s">
        <v>103</v>
      </c>
      <c r="C12" s="19">
        <v>15154</v>
      </c>
      <c r="D12" s="19">
        <v>10265</v>
      </c>
      <c r="E12" s="19">
        <v>2136</v>
      </c>
      <c r="F12" s="19">
        <v>43748</v>
      </c>
      <c r="G12" s="19">
        <v>75322</v>
      </c>
    </row>
    <row r="13" spans="1:16" x14ac:dyDescent="0.2">
      <c r="A13" s="19" t="s">
        <v>104</v>
      </c>
      <c r="B13" s="19" t="s">
        <v>105</v>
      </c>
      <c r="C13" s="19">
        <v>8602</v>
      </c>
      <c r="D13" s="19">
        <v>7046</v>
      </c>
      <c r="E13" s="19">
        <v>9992</v>
      </c>
      <c r="F13" s="19">
        <v>36405</v>
      </c>
      <c r="G13" s="19">
        <v>79259</v>
      </c>
    </row>
    <row r="14" spans="1:16" x14ac:dyDescent="0.2">
      <c r="A14" s="19" t="s">
        <v>106</v>
      </c>
      <c r="B14" s="19" t="s">
        <v>107</v>
      </c>
      <c r="C14" s="19">
        <v>7402</v>
      </c>
      <c r="D14" s="19">
        <v>5183</v>
      </c>
      <c r="E14" s="19">
        <v>8784</v>
      </c>
      <c r="F14" s="19">
        <v>37808</v>
      </c>
      <c r="G14" s="19">
        <v>75454</v>
      </c>
    </row>
    <row r="15" spans="1:16" x14ac:dyDescent="0.2">
      <c r="A15" s="19" t="s">
        <v>108</v>
      </c>
      <c r="B15" s="19" t="s">
        <v>109</v>
      </c>
      <c r="C15" s="19">
        <v>5584</v>
      </c>
      <c r="D15" s="19">
        <v>4976</v>
      </c>
      <c r="E15" s="19">
        <v>3031</v>
      </c>
      <c r="F15" s="19">
        <v>20528</v>
      </c>
      <c r="G15" s="19">
        <v>45852</v>
      </c>
    </row>
    <row r="16" spans="1:16" x14ac:dyDescent="0.2">
      <c r="A16" s="19" t="s">
        <v>110</v>
      </c>
      <c r="B16" s="19" t="s">
        <v>111</v>
      </c>
      <c r="C16" s="19">
        <v>5166</v>
      </c>
      <c r="D16" s="19">
        <v>4848</v>
      </c>
      <c r="E16" s="19">
        <v>4683</v>
      </c>
      <c r="F16" s="19">
        <v>20516</v>
      </c>
      <c r="G16" s="19">
        <v>47415</v>
      </c>
    </row>
    <row r="17" spans="1:7" x14ac:dyDescent="0.2">
      <c r="A17" s="19" t="s">
        <v>112</v>
      </c>
      <c r="B17" s="19" t="s">
        <v>113</v>
      </c>
      <c r="C17" s="19">
        <v>4972</v>
      </c>
      <c r="D17" s="19">
        <v>7692</v>
      </c>
      <c r="E17" s="19">
        <v>6</v>
      </c>
      <c r="F17" s="19">
        <v>23799</v>
      </c>
      <c r="G17" s="19">
        <v>37706</v>
      </c>
    </row>
    <row r="18" spans="1:7" x14ac:dyDescent="0.2">
      <c r="A18" s="19" t="s">
        <v>114</v>
      </c>
      <c r="B18" s="19" t="s">
        <v>115</v>
      </c>
      <c r="C18" s="19">
        <v>4222</v>
      </c>
      <c r="D18" s="19">
        <v>3551</v>
      </c>
      <c r="E18" s="19">
        <v>17096</v>
      </c>
      <c r="F18" s="19">
        <v>14122</v>
      </c>
      <c r="G18" s="19">
        <v>27309</v>
      </c>
    </row>
    <row r="19" spans="1:7" x14ac:dyDescent="0.2">
      <c r="A19" s="19" t="s">
        <v>116</v>
      </c>
      <c r="B19" s="19" t="s">
        <v>117</v>
      </c>
      <c r="C19" s="19">
        <v>4000</v>
      </c>
      <c r="D19" s="19">
        <v>480</v>
      </c>
      <c r="E19" s="19">
        <v>13</v>
      </c>
      <c r="F19" s="19">
        <v>8391</v>
      </c>
      <c r="G19" s="19">
        <v>9894</v>
      </c>
    </row>
    <row r="20" spans="1:7" x14ac:dyDescent="0.2">
      <c r="A20" s="19" t="s">
        <v>118</v>
      </c>
      <c r="B20" s="19" t="s">
        <v>119</v>
      </c>
      <c r="C20" s="19">
        <v>3465</v>
      </c>
      <c r="D20" s="19">
        <v>5687</v>
      </c>
      <c r="E20" s="19">
        <v>3047</v>
      </c>
      <c r="F20" s="19">
        <v>20098</v>
      </c>
      <c r="G20" s="19">
        <v>38757</v>
      </c>
    </row>
    <row r="21" spans="1:7" x14ac:dyDescent="0.2">
      <c r="A21" s="19" t="s">
        <v>120</v>
      </c>
      <c r="B21" s="19" t="s">
        <v>121</v>
      </c>
      <c r="C21" s="19">
        <v>3231</v>
      </c>
      <c r="D21" s="19">
        <v>3683</v>
      </c>
      <c r="E21" s="19">
        <v>6747</v>
      </c>
      <c r="F21" s="19">
        <v>27353</v>
      </c>
      <c r="G21" s="19">
        <v>65818</v>
      </c>
    </row>
    <row r="22" spans="1:7" x14ac:dyDescent="0.2">
      <c r="A22" s="19" t="s">
        <v>122</v>
      </c>
      <c r="B22" s="19" t="s">
        <v>123</v>
      </c>
      <c r="C22" s="19">
        <v>2837</v>
      </c>
      <c r="D22" s="19">
        <v>4402</v>
      </c>
      <c r="E22" s="19">
        <v>379</v>
      </c>
      <c r="F22" s="19">
        <v>10438</v>
      </c>
      <c r="G22" s="19">
        <v>13546</v>
      </c>
    </row>
    <row r="23" spans="1:7" x14ac:dyDescent="0.2">
      <c r="A23" s="19" t="s">
        <v>124</v>
      </c>
      <c r="B23" s="19" t="s">
        <v>125</v>
      </c>
      <c r="C23" s="19">
        <v>2828</v>
      </c>
      <c r="D23" s="19">
        <v>3286</v>
      </c>
      <c r="E23" s="19">
        <v>726</v>
      </c>
      <c r="F23" s="19">
        <v>10234</v>
      </c>
      <c r="G23" s="19">
        <v>14805</v>
      </c>
    </row>
    <row r="24" spans="1:7" x14ac:dyDescent="0.2">
      <c r="A24" s="19" t="s">
        <v>126</v>
      </c>
      <c r="B24" s="19" t="s">
        <v>127</v>
      </c>
      <c r="C24" s="19">
        <v>2651</v>
      </c>
      <c r="D24" s="19">
        <v>3066</v>
      </c>
      <c r="E24" s="19">
        <v>1279</v>
      </c>
      <c r="F24" s="19">
        <v>14107</v>
      </c>
      <c r="G24" s="19">
        <v>27381</v>
      </c>
    </row>
    <row r="25" spans="1:7" x14ac:dyDescent="0.2">
      <c r="A25" s="19" t="s">
        <v>128</v>
      </c>
      <c r="B25" s="19" t="s">
        <v>129</v>
      </c>
      <c r="C25" s="19">
        <v>2342</v>
      </c>
      <c r="D25" s="19">
        <v>1966</v>
      </c>
      <c r="E25" s="19">
        <v>4208</v>
      </c>
      <c r="F25" s="19">
        <v>10100</v>
      </c>
      <c r="G25" s="19">
        <v>22894</v>
      </c>
    </row>
    <row r="26" spans="1:7" x14ac:dyDescent="0.2">
      <c r="A26" s="19" t="s">
        <v>130</v>
      </c>
      <c r="B26" s="19" t="s">
        <v>131</v>
      </c>
      <c r="C26" s="19">
        <v>2091</v>
      </c>
      <c r="D26" s="19">
        <v>1325</v>
      </c>
      <c r="E26" s="19">
        <v>2984</v>
      </c>
      <c r="F26" s="19">
        <v>9581</v>
      </c>
      <c r="G26" s="19">
        <v>20892</v>
      </c>
    </row>
    <row r="27" spans="1:7" x14ac:dyDescent="0.2">
      <c r="A27" s="19" t="s">
        <v>132</v>
      </c>
      <c r="B27" s="19" t="s">
        <v>121</v>
      </c>
      <c r="C27" s="19">
        <v>1884</v>
      </c>
      <c r="D27" s="19">
        <v>12</v>
      </c>
      <c r="E27" s="19">
        <v>0</v>
      </c>
      <c r="F27" s="19">
        <v>1906</v>
      </c>
      <c r="G27" s="19">
        <v>1906</v>
      </c>
    </row>
    <row r="28" spans="1:7" x14ac:dyDescent="0.2">
      <c r="A28" s="19" t="s">
        <v>133</v>
      </c>
      <c r="B28" s="19" t="s">
        <v>134</v>
      </c>
      <c r="C28" s="19">
        <v>1862</v>
      </c>
      <c r="D28" s="19">
        <v>1393</v>
      </c>
      <c r="E28" s="19">
        <v>1415</v>
      </c>
      <c r="F28" s="19">
        <v>8108</v>
      </c>
      <c r="G28" s="19">
        <v>16158</v>
      </c>
    </row>
    <row r="29" spans="1:7" x14ac:dyDescent="0.2">
      <c r="A29" s="19" t="s">
        <v>135</v>
      </c>
      <c r="B29" s="19" t="s">
        <v>136</v>
      </c>
      <c r="C29" s="19">
        <v>1567</v>
      </c>
      <c r="D29" s="19">
        <v>1434</v>
      </c>
      <c r="E29" s="19">
        <v>2110</v>
      </c>
      <c r="F29" s="19">
        <v>8741</v>
      </c>
      <c r="G29" s="19">
        <v>16601</v>
      </c>
    </row>
    <row r="30" spans="1:7" x14ac:dyDescent="0.2">
      <c r="A30" s="19" t="s">
        <v>137</v>
      </c>
      <c r="B30" s="19" t="s">
        <v>138</v>
      </c>
      <c r="C30" s="19">
        <v>1565</v>
      </c>
      <c r="D30" s="19">
        <v>1197</v>
      </c>
      <c r="E30" s="19">
        <v>1934</v>
      </c>
      <c r="F30" s="19">
        <v>7417</v>
      </c>
      <c r="G30" s="19">
        <v>16439</v>
      </c>
    </row>
    <row r="31" spans="1:7" x14ac:dyDescent="0.2">
      <c r="A31" s="19" t="s">
        <v>139</v>
      </c>
      <c r="B31" s="19" t="s">
        <v>140</v>
      </c>
      <c r="C31" s="19">
        <v>1394</v>
      </c>
      <c r="D31" s="19">
        <v>917</v>
      </c>
      <c r="E31" s="19">
        <v>5970</v>
      </c>
      <c r="F31" s="19">
        <v>4586</v>
      </c>
      <c r="G31" s="19">
        <v>23608</v>
      </c>
    </row>
    <row r="32" spans="1:7" x14ac:dyDescent="0.2">
      <c r="A32" s="19" t="s">
        <v>141</v>
      </c>
      <c r="B32" s="19" t="s">
        <v>142</v>
      </c>
      <c r="C32" s="19">
        <v>1378</v>
      </c>
      <c r="D32" s="19">
        <v>881</v>
      </c>
      <c r="E32" s="19">
        <v>3748</v>
      </c>
      <c r="F32" s="19">
        <v>5579</v>
      </c>
      <c r="G32" s="19">
        <v>18178</v>
      </c>
    </row>
    <row r="33" spans="1:7" x14ac:dyDescent="0.2">
      <c r="A33" s="19" t="s">
        <v>143</v>
      </c>
      <c r="B33" s="19" t="s">
        <v>144</v>
      </c>
      <c r="C33" s="19">
        <v>1331</v>
      </c>
      <c r="D33" s="19">
        <v>1159</v>
      </c>
      <c r="E33" s="19">
        <v>1213</v>
      </c>
      <c r="F33" s="19">
        <v>6811</v>
      </c>
      <c r="G33" s="19">
        <v>13992</v>
      </c>
    </row>
    <row r="34" spans="1:7" x14ac:dyDescent="0.2">
      <c r="A34" s="19" t="s">
        <v>145</v>
      </c>
      <c r="B34" s="19" t="s">
        <v>146</v>
      </c>
      <c r="C34" s="19">
        <v>993</v>
      </c>
      <c r="D34" s="19">
        <v>1210</v>
      </c>
      <c r="E34" s="19">
        <v>1706</v>
      </c>
      <c r="F34" s="19">
        <v>6283</v>
      </c>
      <c r="G34" s="19">
        <v>11325</v>
      </c>
    </row>
    <row r="35" spans="1:7" x14ac:dyDescent="0.2">
      <c r="A35" s="19" t="s">
        <v>147</v>
      </c>
      <c r="B35" s="19" t="s">
        <v>148</v>
      </c>
      <c r="C35" s="19">
        <v>977</v>
      </c>
      <c r="D35" s="19">
        <v>1085</v>
      </c>
      <c r="E35" s="19">
        <v>0</v>
      </c>
      <c r="F35" s="19">
        <v>3894</v>
      </c>
      <c r="G35" s="19">
        <v>4300</v>
      </c>
    </row>
    <row r="36" spans="1:7" x14ac:dyDescent="0.2">
      <c r="A36" s="19" t="s">
        <v>149</v>
      </c>
      <c r="B36" s="19" t="s">
        <v>150</v>
      </c>
      <c r="C36" s="19">
        <v>794</v>
      </c>
      <c r="D36" s="19">
        <v>879</v>
      </c>
      <c r="E36" s="19">
        <v>0</v>
      </c>
      <c r="F36" s="19">
        <v>4237</v>
      </c>
      <c r="G36" s="19">
        <v>5718</v>
      </c>
    </row>
    <row r="37" spans="1:7" x14ac:dyDescent="0.2">
      <c r="A37" s="19" t="s">
        <v>151</v>
      </c>
      <c r="B37" s="19" t="s">
        <v>152</v>
      </c>
      <c r="C37" s="19">
        <v>718</v>
      </c>
      <c r="D37" s="19">
        <v>2640</v>
      </c>
      <c r="E37" s="19">
        <v>2779</v>
      </c>
      <c r="F37" s="19">
        <v>12280</v>
      </c>
      <c r="G37" s="19">
        <v>26278</v>
      </c>
    </row>
    <row r="38" spans="1:7" x14ac:dyDescent="0.2">
      <c r="A38" s="19" t="s">
        <v>153</v>
      </c>
      <c r="B38" s="19" t="s">
        <v>154</v>
      </c>
      <c r="C38" s="19">
        <v>698</v>
      </c>
      <c r="D38" s="19">
        <v>0</v>
      </c>
      <c r="E38" s="19">
        <v>0</v>
      </c>
      <c r="F38" s="19">
        <v>698</v>
      </c>
      <c r="G38" s="19">
        <v>698</v>
      </c>
    </row>
    <row r="39" spans="1:7" x14ac:dyDescent="0.2">
      <c r="A39" s="19" t="s">
        <v>155</v>
      </c>
      <c r="B39" s="19" t="s">
        <v>156</v>
      </c>
      <c r="C39" s="19">
        <v>557</v>
      </c>
      <c r="D39" s="19">
        <v>554</v>
      </c>
      <c r="E39" s="19">
        <v>499</v>
      </c>
      <c r="F39" s="19">
        <v>3702</v>
      </c>
      <c r="G39" s="19">
        <v>7345</v>
      </c>
    </row>
    <row r="40" spans="1:7" x14ac:dyDescent="0.2">
      <c r="A40" s="19" t="s">
        <v>157</v>
      </c>
      <c r="B40" s="19" t="s">
        <v>158</v>
      </c>
      <c r="C40" s="19">
        <v>533</v>
      </c>
      <c r="D40" s="19">
        <v>599</v>
      </c>
      <c r="E40" s="19">
        <v>586</v>
      </c>
      <c r="F40" s="19">
        <v>2620</v>
      </c>
      <c r="G40" s="19">
        <v>5271</v>
      </c>
    </row>
    <row r="41" spans="1:7" x14ac:dyDescent="0.2">
      <c r="A41" s="19" t="s">
        <v>159</v>
      </c>
      <c r="B41" s="19" t="s">
        <v>160</v>
      </c>
      <c r="C41" s="19">
        <v>3466</v>
      </c>
      <c r="D41" s="19">
        <v>2982</v>
      </c>
      <c r="E41" s="19">
        <v>6792</v>
      </c>
      <c r="F41" s="19">
        <v>17845</v>
      </c>
      <c r="G41" s="19">
        <v>42560</v>
      </c>
    </row>
    <row r="42" spans="1:7" x14ac:dyDescent="0.2">
      <c r="A42" s="21" t="s">
        <v>30</v>
      </c>
      <c r="B42" s="21" t="s">
        <v>161</v>
      </c>
      <c r="C42" s="21">
        <v>110379</v>
      </c>
      <c r="D42" s="21">
        <v>96011</v>
      </c>
      <c r="E42" s="21">
        <v>104436</v>
      </c>
      <c r="F42" s="21">
        <v>468499</v>
      </c>
      <c r="G42" s="21">
        <v>960175</v>
      </c>
    </row>
    <row r="43" spans="1:7" x14ac:dyDescent="0.2">
      <c r="A43" s="38" t="s">
        <v>162</v>
      </c>
      <c r="B43" s="38"/>
      <c r="C43" s="38"/>
      <c r="D43" s="38"/>
      <c r="E43" s="38"/>
      <c r="F43" s="38"/>
      <c r="G43" s="38"/>
    </row>
    <row r="44" spans="1:7" x14ac:dyDescent="0.2">
      <c r="A44" s="38" t="s">
        <v>59</v>
      </c>
      <c r="B44" s="38"/>
      <c r="C44" s="38"/>
      <c r="D44" s="38"/>
      <c r="E44" s="38"/>
      <c r="F44" s="38"/>
      <c r="G44" s="38"/>
    </row>
  </sheetData>
  <sheetProtection sheet="1"/>
  <mergeCells count="3">
    <mergeCell ref="B1:E1"/>
    <mergeCell ref="A43:G43"/>
    <mergeCell ref="A44:G44"/>
  </mergeCells>
  <hyperlinks>
    <hyperlink ref="A7" r:id="rId1" xr:uid="{00000000-0004-0000-06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164</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101</v>
      </c>
      <c r="C11" s="19">
        <v>6009</v>
      </c>
      <c r="D11" s="19">
        <v>5992</v>
      </c>
      <c r="E11" s="19">
        <v>6242</v>
      </c>
      <c r="F11" s="19">
        <v>31619</v>
      </c>
      <c r="G11" s="19">
        <v>59011</v>
      </c>
    </row>
    <row r="12" spans="1:16" x14ac:dyDescent="0.2">
      <c r="A12" s="19" t="s">
        <v>102</v>
      </c>
      <c r="B12" s="19" t="s">
        <v>103</v>
      </c>
      <c r="C12" s="19">
        <v>2721</v>
      </c>
      <c r="D12" s="19">
        <v>1868</v>
      </c>
      <c r="E12" s="19">
        <v>2571</v>
      </c>
      <c r="F12" s="19">
        <v>8300</v>
      </c>
      <c r="G12" s="19">
        <v>14823</v>
      </c>
    </row>
    <row r="13" spans="1:16" x14ac:dyDescent="0.2">
      <c r="A13" s="19" t="s">
        <v>104</v>
      </c>
      <c r="B13" s="19" t="s">
        <v>136</v>
      </c>
      <c r="C13" s="19">
        <v>2446</v>
      </c>
      <c r="D13" s="19">
        <v>2354</v>
      </c>
      <c r="E13" s="19">
        <v>2215</v>
      </c>
      <c r="F13" s="19">
        <v>12738</v>
      </c>
      <c r="G13" s="19">
        <v>27251</v>
      </c>
    </row>
    <row r="14" spans="1:16" x14ac:dyDescent="0.2">
      <c r="A14" s="19" t="s">
        <v>106</v>
      </c>
      <c r="B14" s="19" t="s">
        <v>152</v>
      </c>
      <c r="C14" s="19">
        <v>2057</v>
      </c>
      <c r="D14" s="19">
        <v>4512</v>
      </c>
      <c r="E14" s="19">
        <v>5876</v>
      </c>
      <c r="F14" s="19">
        <v>24049</v>
      </c>
      <c r="G14" s="19">
        <v>50113</v>
      </c>
    </row>
    <row r="15" spans="1:16" x14ac:dyDescent="0.2">
      <c r="A15" s="19" t="s">
        <v>108</v>
      </c>
      <c r="B15" s="19" t="s">
        <v>140</v>
      </c>
      <c r="C15" s="19">
        <v>1482</v>
      </c>
      <c r="D15" s="19">
        <v>2325</v>
      </c>
      <c r="E15" s="19">
        <v>1972</v>
      </c>
      <c r="F15" s="19">
        <v>6821</v>
      </c>
      <c r="G15" s="19">
        <v>22801</v>
      </c>
    </row>
    <row r="16" spans="1:16" x14ac:dyDescent="0.2">
      <c r="A16" s="19" t="s">
        <v>110</v>
      </c>
      <c r="B16" s="19" t="s">
        <v>165</v>
      </c>
      <c r="C16" s="19">
        <v>1281</v>
      </c>
      <c r="D16" s="19">
        <v>1448</v>
      </c>
      <c r="E16" s="19">
        <v>2091</v>
      </c>
      <c r="F16" s="19">
        <v>5709</v>
      </c>
      <c r="G16" s="19">
        <v>12345</v>
      </c>
    </row>
    <row r="17" spans="1:7" x14ac:dyDescent="0.2">
      <c r="A17" s="19" t="s">
        <v>112</v>
      </c>
      <c r="B17" s="19" t="s">
        <v>121</v>
      </c>
      <c r="C17" s="19">
        <v>1150</v>
      </c>
      <c r="D17" s="19">
        <v>1039</v>
      </c>
      <c r="E17" s="19">
        <v>1848</v>
      </c>
      <c r="F17" s="19">
        <v>5034</v>
      </c>
      <c r="G17" s="19">
        <v>12486</v>
      </c>
    </row>
    <row r="18" spans="1:7" x14ac:dyDescent="0.2">
      <c r="A18" s="19" t="s">
        <v>114</v>
      </c>
      <c r="B18" s="19" t="s">
        <v>166</v>
      </c>
      <c r="C18" s="19">
        <v>852</v>
      </c>
      <c r="D18" s="19">
        <v>282</v>
      </c>
      <c r="E18" s="19">
        <v>68</v>
      </c>
      <c r="F18" s="19">
        <v>3149</v>
      </c>
      <c r="G18" s="19">
        <v>5213</v>
      </c>
    </row>
    <row r="19" spans="1:7" x14ac:dyDescent="0.2">
      <c r="A19" s="19" t="s">
        <v>116</v>
      </c>
      <c r="B19" s="19" t="s">
        <v>127</v>
      </c>
      <c r="C19" s="19">
        <v>702</v>
      </c>
      <c r="D19" s="19">
        <v>998</v>
      </c>
      <c r="E19" s="19">
        <v>650</v>
      </c>
      <c r="F19" s="19">
        <v>4291</v>
      </c>
      <c r="G19" s="19">
        <v>6254</v>
      </c>
    </row>
    <row r="20" spans="1:7" x14ac:dyDescent="0.2">
      <c r="A20" s="19" t="s">
        <v>118</v>
      </c>
      <c r="B20" s="19" t="s">
        <v>167</v>
      </c>
      <c r="C20" s="19">
        <v>658</v>
      </c>
      <c r="D20" s="19">
        <v>640</v>
      </c>
      <c r="E20" s="19">
        <v>473</v>
      </c>
      <c r="F20" s="19">
        <v>3844</v>
      </c>
      <c r="G20" s="19">
        <v>7265</v>
      </c>
    </row>
    <row r="21" spans="1:7" x14ac:dyDescent="0.2">
      <c r="A21" s="19" t="s">
        <v>120</v>
      </c>
      <c r="B21" s="19" t="s">
        <v>107</v>
      </c>
      <c r="C21" s="19">
        <v>630</v>
      </c>
      <c r="D21" s="19">
        <v>312</v>
      </c>
      <c r="E21" s="19">
        <v>311</v>
      </c>
      <c r="F21" s="19">
        <v>2053</v>
      </c>
      <c r="G21" s="19">
        <v>3264</v>
      </c>
    </row>
    <row r="22" spans="1:7" x14ac:dyDescent="0.2">
      <c r="A22" s="19" t="s">
        <v>122</v>
      </c>
      <c r="B22" s="19" t="s">
        <v>142</v>
      </c>
      <c r="C22" s="19">
        <v>401</v>
      </c>
      <c r="D22" s="19">
        <v>353</v>
      </c>
      <c r="E22" s="19">
        <v>1286</v>
      </c>
      <c r="F22" s="19">
        <v>1761</v>
      </c>
      <c r="G22" s="19">
        <v>5036</v>
      </c>
    </row>
    <row r="23" spans="1:7" x14ac:dyDescent="0.2">
      <c r="A23" s="19" t="s">
        <v>124</v>
      </c>
      <c r="B23" s="19" t="s">
        <v>168</v>
      </c>
      <c r="C23" s="19">
        <v>210</v>
      </c>
      <c r="D23" s="19">
        <v>238</v>
      </c>
      <c r="E23" s="19">
        <v>117</v>
      </c>
      <c r="F23" s="19">
        <v>1161</v>
      </c>
      <c r="G23" s="19">
        <v>2094</v>
      </c>
    </row>
    <row r="24" spans="1:7" x14ac:dyDescent="0.2">
      <c r="A24" s="19" t="s">
        <v>126</v>
      </c>
      <c r="B24" s="19" t="s">
        <v>169</v>
      </c>
      <c r="C24" s="19">
        <v>151</v>
      </c>
      <c r="D24" s="19">
        <v>122</v>
      </c>
      <c r="E24" s="19">
        <v>0</v>
      </c>
      <c r="F24" s="19">
        <v>1037</v>
      </c>
      <c r="G24" s="19">
        <v>1534</v>
      </c>
    </row>
    <row r="25" spans="1:7" x14ac:dyDescent="0.2">
      <c r="A25" s="19" t="s">
        <v>128</v>
      </c>
      <c r="B25" s="19" t="s">
        <v>105</v>
      </c>
      <c r="C25" s="19">
        <v>141</v>
      </c>
      <c r="D25" s="19">
        <v>76</v>
      </c>
      <c r="E25" s="19">
        <v>498</v>
      </c>
      <c r="F25" s="19">
        <v>530</v>
      </c>
      <c r="G25" s="19">
        <v>9408</v>
      </c>
    </row>
    <row r="26" spans="1:7" x14ac:dyDescent="0.2">
      <c r="A26" s="19" t="s">
        <v>130</v>
      </c>
      <c r="B26" s="19" t="s">
        <v>170</v>
      </c>
      <c r="C26" s="19">
        <v>134</v>
      </c>
      <c r="D26" s="19">
        <v>94</v>
      </c>
      <c r="E26" s="19">
        <v>15</v>
      </c>
      <c r="F26" s="19">
        <v>364</v>
      </c>
      <c r="G26" s="19">
        <v>616</v>
      </c>
    </row>
    <row r="27" spans="1:7" x14ac:dyDescent="0.2">
      <c r="A27" s="19" t="s">
        <v>132</v>
      </c>
      <c r="B27" s="19" t="s">
        <v>171</v>
      </c>
      <c r="C27" s="19">
        <v>116</v>
      </c>
      <c r="D27" s="19">
        <v>30</v>
      </c>
      <c r="E27" s="19">
        <v>74</v>
      </c>
      <c r="F27" s="19">
        <v>570</v>
      </c>
      <c r="G27" s="19">
        <v>851</v>
      </c>
    </row>
    <row r="28" spans="1:7" x14ac:dyDescent="0.2">
      <c r="A28" s="19" t="s">
        <v>133</v>
      </c>
      <c r="B28" s="19" t="s">
        <v>172</v>
      </c>
      <c r="C28" s="19">
        <v>88</v>
      </c>
      <c r="D28" s="19">
        <v>28</v>
      </c>
      <c r="E28" s="19">
        <v>10</v>
      </c>
      <c r="F28" s="19">
        <v>202</v>
      </c>
      <c r="G28" s="19">
        <v>248</v>
      </c>
    </row>
    <row r="29" spans="1:7" x14ac:dyDescent="0.2">
      <c r="A29" s="19" t="s">
        <v>135</v>
      </c>
      <c r="B29" s="19" t="s">
        <v>131</v>
      </c>
      <c r="C29" s="19">
        <v>52</v>
      </c>
      <c r="D29" s="19">
        <v>39</v>
      </c>
      <c r="E29" s="19">
        <v>62</v>
      </c>
      <c r="F29" s="19">
        <v>251</v>
      </c>
      <c r="G29" s="19">
        <v>453</v>
      </c>
    </row>
    <row r="30" spans="1:7" x14ac:dyDescent="0.2">
      <c r="A30" s="19" t="s">
        <v>137</v>
      </c>
      <c r="B30" s="19" t="s">
        <v>109</v>
      </c>
      <c r="C30" s="19">
        <v>40</v>
      </c>
      <c r="D30" s="19">
        <v>31</v>
      </c>
      <c r="E30" s="19">
        <v>0</v>
      </c>
      <c r="F30" s="19">
        <v>1159</v>
      </c>
      <c r="G30" s="19">
        <v>2826</v>
      </c>
    </row>
    <row r="31" spans="1:7" x14ac:dyDescent="0.2">
      <c r="A31" s="19" t="s">
        <v>139</v>
      </c>
      <c r="B31" s="19" t="s">
        <v>160</v>
      </c>
      <c r="C31" s="19">
        <v>33</v>
      </c>
      <c r="D31" s="19">
        <v>265</v>
      </c>
      <c r="E31" s="19">
        <v>143</v>
      </c>
      <c r="F31" s="19">
        <v>1626</v>
      </c>
      <c r="G31" s="19">
        <v>2887</v>
      </c>
    </row>
    <row r="32" spans="1:7" x14ac:dyDescent="0.2">
      <c r="A32" s="21" t="s">
        <v>30</v>
      </c>
      <c r="B32" s="21" t="s">
        <v>161</v>
      </c>
      <c r="C32" s="21">
        <v>21354</v>
      </c>
      <c r="D32" s="21">
        <v>23046</v>
      </c>
      <c r="E32" s="21">
        <v>26522</v>
      </c>
      <c r="F32" s="21">
        <v>116268</v>
      </c>
      <c r="G32" s="21">
        <v>246779</v>
      </c>
    </row>
    <row r="33" spans="1:7" x14ac:dyDescent="0.2">
      <c r="A33" s="38" t="s">
        <v>162</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07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4"/>
  <sheetViews>
    <sheetView workbookViewId="0">
      <pane ySplit="10" topLeftCell="A11" activePane="bottomLeft" state="frozen"/>
      <selection pane="bottomLeft" activeCell="I4" sqref="I4"/>
    </sheetView>
  </sheetViews>
  <sheetFormatPr defaultColWidth="11.5546875" defaultRowHeight="10" x14ac:dyDescent="0.2"/>
  <cols>
    <col min="1" max="1" width="16.77734375" customWidth="1"/>
    <col min="2" max="2" width="13.21875" customWidth="1"/>
    <col min="3" max="3" width="13.6640625" customWidth="1"/>
    <col min="4" max="25" width="13.21875" customWidth="1"/>
  </cols>
  <sheetData>
    <row r="1" spans="1:16" ht="71.25" customHeight="1" x14ac:dyDescent="0.8">
      <c r="A1" s="16"/>
      <c r="B1" s="36"/>
      <c r="C1" s="36"/>
      <c r="D1" s="36"/>
      <c r="E1" s="36"/>
      <c r="F1" s="11"/>
      <c r="G1" s="11"/>
      <c r="H1" s="11"/>
      <c r="I1" s="11"/>
      <c r="J1" s="11"/>
      <c r="K1" s="11"/>
      <c r="L1" s="11"/>
      <c r="M1" s="15"/>
      <c r="N1" s="15"/>
      <c r="O1" s="15"/>
      <c r="P1" s="15"/>
    </row>
    <row r="2" spans="1:16" ht="18" customHeight="1" x14ac:dyDescent="0.8">
      <c r="A2" s="16"/>
      <c r="B2" s="10"/>
      <c r="C2" s="10"/>
      <c r="D2" s="11"/>
      <c r="E2" s="11"/>
      <c r="F2" s="11"/>
      <c r="G2" s="11"/>
      <c r="H2" s="11"/>
      <c r="I2" s="11"/>
      <c r="J2" s="11"/>
      <c r="K2" s="11"/>
      <c r="L2" s="11"/>
      <c r="M2" s="15"/>
      <c r="N2" s="15"/>
      <c r="O2" s="15"/>
      <c r="P2" s="15"/>
    </row>
    <row r="3" spans="1:16" ht="32.5" customHeight="1" x14ac:dyDescent="0.2">
      <c r="A3" s="13" t="s">
        <v>3</v>
      </c>
      <c r="B3" s="13"/>
      <c r="C3" s="13"/>
      <c r="D3" s="11"/>
      <c r="E3" s="11"/>
      <c r="F3" s="11"/>
      <c r="G3" s="11"/>
      <c r="H3" s="11"/>
      <c r="I3" s="11"/>
      <c r="J3" s="11"/>
      <c r="K3" s="11"/>
      <c r="L3" s="11"/>
      <c r="M3" s="15"/>
      <c r="N3" s="15"/>
      <c r="O3" s="15"/>
      <c r="P3" s="15"/>
    </row>
    <row r="4" spans="1:16" ht="9" customHeight="1" x14ac:dyDescent="0.2"/>
    <row r="5" spans="1:16" ht="16" customHeight="1" x14ac:dyDescent="0.25">
      <c r="A5" s="14" t="s">
        <v>174</v>
      </c>
    </row>
    <row r="6" spans="1:16" ht="16" customHeight="1" x14ac:dyDescent="0.25">
      <c r="A6" s="12" t="s">
        <v>25</v>
      </c>
    </row>
    <row r="7" spans="1:16" ht="15" customHeight="1" x14ac:dyDescent="0.2">
      <c r="A7" s="6" t="s">
        <v>23</v>
      </c>
    </row>
    <row r="9" spans="1:16" x14ac:dyDescent="0.2">
      <c r="A9" s="18"/>
      <c r="B9" s="18"/>
      <c r="C9" s="18"/>
      <c r="D9" s="18"/>
      <c r="E9" s="18"/>
      <c r="F9" s="18"/>
      <c r="G9" s="18"/>
    </row>
    <row r="10" spans="1:16" ht="21" x14ac:dyDescent="0.25">
      <c r="A10" s="19" t="s">
        <v>96</v>
      </c>
      <c r="B10" s="19" t="s">
        <v>97</v>
      </c>
      <c r="C10" s="20" t="s">
        <v>31</v>
      </c>
      <c r="D10" s="20" t="s">
        <v>32</v>
      </c>
      <c r="E10" s="20" t="s">
        <v>43</v>
      </c>
      <c r="F10" s="20" t="s">
        <v>98</v>
      </c>
      <c r="G10" s="20" t="s">
        <v>99</v>
      </c>
    </row>
    <row r="11" spans="1:16" x14ac:dyDescent="0.2">
      <c r="A11" s="19" t="s">
        <v>100</v>
      </c>
      <c r="B11" s="19" t="s">
        <v>152</v>
      </c>
      <c r="C11" s="19">
        <v>1365</v>
      </c>
      <c r="D11" s="19">
        <v>1077</v>
      </c>
      <c r="E11" s="19">
        <v>166</v>
      </c>
      <c r="F11" s="19">
        <v>5828</v>
      </c>
      <c r="G11" s="19">
        <v>8595</v>
      </c>
    </row>
    <row r="12" spans="1:16" x14ac:dyDescent="0.2">
      <c r="A12" s="19" t="s">
        <v>102</v>
      </c>
      <c r="B12" s="19" t="s">
        <v>136</v>
      </c>
      <c r="C12" s="19">
        <v>634</v>
      </c>
      <c r="D12" s="19">
        <v>603</v>
      </c>
      <c r="E12" s="19">
        <v>873</v>
      </c>
      <c r="F12" s="19">
        <v>3246</v>
      </c>
      <c r="G12" s="19">
        <v>7226</v>
      </c>
    </row>
    <row r="13" spans="1:16" x14ac:dyDescent="0.2">
      <c r="A13" s="19" t="s">
        <v>104</v>
      </c>
      <c r="B13" s="19" t="s">
        <v>131</v>
      </c>
      <c r="C13" s="19">
        <v>435</v>
      </c>
      <c r="D13" s="19">
        <v>234</v>
      </c>
      <c r="E13" s="19">
        <v>235</v>
      </c>
      <c r="F13" s="19">
        <v>1694</v>
      </c>
      <c r="G13" s="19">
        <v>2973</v>
      </c>
    </row>
    <row r="14" spans="1:16" x14ac:dyDescent="0.2">
      <c r="A14" s="19" t="s">
        <v>106</v>
      </c>
      <c r="B14" s="19" t="s">
        <v>175</v>
      </c>
      <c r="C14" s="19">
        <v>263</v>
      </c>
      <c r="D14" s="19">
        <v>197</v>
      </c>
      <c r="E14" s="19">
        <v>242</v>
      </c>
      <c r="F14" s="19">
        <v>1310</v>
      </c>
      <c r="G14" s="19">
        <v>2642</v>
      </c>
    </row>
    <row r="15" spans="1:16" x14ac:dyDescent="0.2">
      <c r="A15" s="19" t="s">
        <v>108</v>
      </c>
      <c r="B15" s="19" t="s">
        <v>176</v>
      </c>
      <c r="C15" s="19">
        <v>224</v>
      </c>
      <c r="D15" s="19">
        <v>169</v>
      </c>
      <c r="E15" s="19">
        <v>411</v>
      </c>
      <c r="F15" s="19">
        <v>884</v>
      </c>
      <c r="G15" s="19">
        <v>1912</v>
      </c>
    </row>
    <row r="16" spans="1:16" x14ac:dyDescent="0.2">
      <c r="A16" s="19" t="s">
        <v>110</v>
      </c>
      <c r="B16" s="19" t="s">
        <v>168</v>
      </c>
      <c r="C16" s="19">
        <v>216</v>
      </c>
      <c r="D16" s="19">
        <v>115</v>
      </c>
      <c r="E16" s="19">
        <v>200</v>
      </c>
      <c r="F16" s="19">
        <v>789</v>
      </c>
      <c r="G16" s="19">
        <v>1855</v>
      </c>
    </row>
    <row r="17" spans="1:7" x14ac:dyDescent="0.2">
      <c r="A17" s="19" t="s">
        <v>112</v>
      </c>
      <c r="B17" s="19" t="s">
        <v>167</v>
      </c>
      <c r="C17" s="19">
        <v>190</v>
      </c>
      <c r="D17" s="19">
        <v>217</v>
      </c>
      <c r="E17" s="19">
        <v>161</v>
      </c>
      <c r="F17" s="19">
        <v>1402</v>
      </c>
      <c r="G17" s="19">
        <v>2714</v>
      </c>
    </row>
    <row r="18" spans="1:7" x14ac:dyDescent="0.2">
      <c r="A18" s="19" t="s">
        <v>114</v>
      </c>
      <c r="B18" s="19" t="s">
        <v>177</v>
      </c>
      <c r="C18" s="19">
        <v>174</v>
      </c>
      <c r="D18" s="19">
        <v>87</v>
      </c>
      <c r="E18" s="19">
        <v>102</v>
      </c>
      <c r="F18" s="19">
        <v>579</v>
      </c>
      <c r="G18" s="19">
        <v>1069</v>
      </c>
    </row>
    <row r="19" spans="1:7" x14ac:dyDescent="0.2">
      <c r="A19" s="19" t="s">
        <v>116</v>
      </c>
      <c r="B19" s="19" t="s">
        <v>178</v>
      </c>
      <c r="C19" s="19">
        <v>166</v>
      </c>
      <c r="D19" s="19">
        <v>141</v>
      </c>
      <c r="E19" s="19">
        <v>164</v>
      </c>
      <c r="F19" s="19">
        <v>766</v>
      </c>
      <c r="G19" s="19">
        <v>2366</v>
      </c>
    </row>
    <row r="20" spans="1:7" x14ac:dyDescent="0.2">
      <c r="A20" s="19" t="s">
        <v>118</v>
      </c>
      <c r="B20" s="19" t="s">
        <v>171</v>
      </c>
      <c r="C20" s="19">
        <v>117</v>
      </c>
      <c r="D20" s="19">
        <v>40</v>
      </c>
      <c r="E20" s="19">
        <v>0</v>
      </c>
      <c r="F20" s="19">
        <v>177</v>
      </c>
      <c r="G20" s="19">
        <v>177</v>
      </c>
    </row>
    <row r="21" spans="1:7" x14ac:dyDescent="0.2">
      <c r="A21" s="19" t="s">
        <v>120</v>
      </c>
      <c r="B21" s="19" t="s">
        <v>101</v>
      </c>
      <c r="C21" s="19">
        <v>105</v>
      </c>
      <c r="D21" s="19">
        <v>106</v>
      </c>
      <c r="E21" s="19">
        <v>953</v>
      </c>
      <c r="F21" s="19">
        <v>769</v>
      </c>
      <c r="G21" s="19">
        <v>6362</v>
      </c>
    </row>
    <row r="22" spans="1:7" x14ac:dyDescent="0.2">
      <c r="A22" s="19" t="s">
        <v>122</v>
      </c>
      <c r="B22" s="19" t="s">
        <v>179</v>
      </c>
      <c r="C22" s="19">
        <v>82</v>
      </c>
      <c r="D22" s="19">
        <v>37</v>
      </c>
      <c r="E22" s="19">
        <v>32</v>
      </c>
      <c r="F22" s="19">
        <v>329</v>
      </c>
      <c r="G22" s="19">
        <v>683</v>
      </c>
    </row>
    <row r="23" spans="1:7" x14ac:dyDescent="0.2">
      <c r="A23" s="19" t="s">
        <v>124</v>
      </c>
      <c r="B23" s="19" t="s">
        <v>180</v>
      </c>
      <c r="C23" s="19">
        <v>79</v>
      </c>
      <c r="D23" s="19">
        <v>122</v>
      </c>
      <c r="E23" s="19">
        <v>0</v>
      </c>
      <c r="F23" s="19">
        <v>494</v>
      </c>
      <c r="G23" s="19">
        <v>680</v>
      </c>
    </row>
    <row r="24" spans="1:7" x14ac:dyDescent="0.2">
      <c r="A24" s="19" t="s">
        <v>126</v>
      </c>
      <c r="B24" s="19" t="s">
        <v>142</v>
      </c>
      <c r="C24" s="19">
        <v>69</v>
      </c>
      <c r="D24" s="19">
        <v>108</v>
      </c>
      <c r="E24" s="19">
        <v>71</v>
      </c>
      <c r="F24" s="19">
        <v>497</v>
      </c>
      <c r="G24" s="19">
        <v>1332</v>
      </c>
    </row>
    <row r="25" spans="1:7" x14ac:dyDescent="0.2">
      <c r="A25" s="19" t="s">
        <v>128</v>
      </c>
      <c r="B25" s="19" t="s">
        <v>169</v>
      </c>
      <c r="C25" s="19">
        <v>45</v>
      </c>
      <c r="D25" s="19">
        <v>5</v>
      </c>
      <c r="E25" s="19">
        <v>1</v>
      </c>
      <c r="F25" s="19">
        <v>185</v>
      </c>
      <c r="G25" s="19">
        <v>219</v>
      </c>
    </row>
    <row r="26" spans="1:7" x14ac:dyDescent="0.2">
      <c r="A26" s="19" t="s">
        <v>130</v>
      </c>
      <c r="B26" s="19" t="s">
        <v>107</v>
      </c>
      <c r="C26" s="19">
        <v>16</v>
      </c>
      <c r="D26" s="19">
        <v>6</v>
      </c>
      <c r="E26" s="19">
        <v>0</v>
      </c>
      <c r="F26" s="19">
        <v>56</v>
      </c>
      <c r="G26" s="19">
        <v>65</v>
      </c>
    </row>
    <row r="27" spans="1:7" x14ac:dyDescent="0.2">
      <c r="A27" s="19" t="s">
        <v>132</v>
      </c>
      <c r="B27" s="19" t="s">
        <v>181</v>
      </c>
      <c r="C27" s="19">
        <v>6</v>
      </c>
      <c r="D27" s="19">
        <v>0</v>
      </c>
      <c r="E27" s="19">
        <v>0</v>
      </c>
      <c r="F27" s="19">
        <v>6</v>
      </c>
      <c r="G27" s="19">
        <v>6</v>
      </c>
    </row>
    <row r="28" spans="1:7" x14ac:dyDescent="0.2">
      <c r="A28" s="19" t="s">
        <v>133</v>
      </c>
      <c r="B28" s="19" t="s">
        <v>172</v>
      </c>
      <c r="C28" s="19">
        <v>3</v>
      </c>
      <c r="D28" s="19">
        <v>0</v>
      </c>
      <c r="E28" s="19">
        <v>2</v>
      </c>
      <c r="F28" s="19">
        <v>14</v>
      </c>
      <c r="G28" s="19">
        <v>17</v>
      </c>
    </row>
    <row r="29" spans="1:7" x14ac:dyDescent="0.2">
      <c r="A29" s="19" t="s">
        <v>135</v>
      </c>
      <c r="B29" s="19" t="s">
        <v>182</v>
      </c>
      <c r="C29" s="19">
        <v>2</v>
      </c>
      <c r="D29" s="19">
        <v>0</v>
      </c>
      <c r="E29" s="19">
        <v>0</v>
      </c>
      <c r="F29" s="19">
        <v>2</v>
      </c>
      <c r="G29" s="19">
        <v>2</v>
      </c>
    </row>
    <row r="30" spans="1:7" x14ac:dyDescent="0.2">
      <c r="A30" s="19" t="s">
        <v>137</v>
      </c>
      <c r="B30" s="19" t="s">
        <v>183</v>
      </c>
      <c r="C30" s="19">
        <v>1</v>
      </c>
      <c r="D30" s="19">
        <v>1</v>
      </c>
      <c r="E30" s="19">
        <v>0</v>
      </c>
      <c r="F30" s="19">
        <v>47</v>
      </c>
      <c r="G30" s="19">
        <v>52</v>
      </c>
    </row>
    <row r="31" spans="1:7" x14ac:dyDescent="0.2">
      <c r="A31" s="19" t="s">
        <v>139</v>
      </c>
      <c r="B31" s="19" t="s">
        <v>160</v>
      </c>
      <c r="C31" s="19">
        <v>0</v>
      </c>
      <c r="D31" s="19">
        <v>2</v>
      </c>
      <c r="E31" s="19">
        <v>518</v>
      </c>
      <c r="F31" s="19">
        <v>32</v>
      </c>
      <c r="G31" s="19">
        <v>2993</v>
      </c>
    </row>
    <row r="32" spans="1:7" x14ac:dyDescent="0.2">
      <c r="A32" s="21" t="s">
        <v>30</v>
      </c>
      <c r="B32" s="21" t="s">
        <v>161</v>
      </c>
      <c r="C32" s="21">
        <v>4192</v>
      </c>
      <c r="D32" s="21">
        <v>3267</v>
      </c>
      <c r="E32" s="21">
        <v>4131</v>
      </c>
      <c r="F32" s="21">
        <v>19106</v>
      </c>
      <c r="G32" s="21">
        <v>43940</v>
      </c>
    </row>
    <row r="33" spans="1:7" x14ac:dyDescent="0.2">
      <c r="A33" s="38" t="s">
        <v>162</v>
      </c>
      <c r="B33" s="38"/>
      <c r="C33" s="38"/>
      <c r="D33" s="38"/>
      <c r="E33" s="38"/>
      <c r="F33" s="38"/>
      <c r="G33" s="38"/>
    </row>
    <row r="34" spans="1:7" x14ac:dyDescent="0.2">
      <c r="A34" s="38" t="s">
        <v>59</v>
      </c>
      <c r="B34" s="38"/>
      <c r="C34" s="38"/>
      <c r="D34" s="38"/>
      <c r="E34" s="38"/>
      <c r="F34" s="38"/>
      <c r="G34" s="38"/>
    </row>
  </sheetData>
  <sheetProtection sheet="1"/>
  <mergeCells count="3">
    <mergeCell ref="B1:E1"/>
    <mergeCell ref="A33:G33"/>
    <mergeCell ref="A34:G34"/>
  </mergeCells>
  <hyperlinks>
    <hyperlink ref="A7" r:id="rId1" xr:uid="{00000000-0004-0000-0800-000000000000}"/>
  </hyperlinks>
  <pageMargins left="0.7" right="0.7" top="0.75" bottom="0.75" header="0.3" footer="0.3"/>
  <pageSetup paperSize="9" orientation="portrait"/>
  <headerFooter>
    <oddHeader>&amp;C&amp;"Aptos"&amp;14&amp;KFF0000 OFFICIAL&amp;1#_x000D_</oddHeader>
    <oddFooter>&amp;C_x000D_&amp;1#&amp;"Aptos"&amp;14&amp;KFF0000 OFFICIAL</oddFooter>
  </headerFooter>
  <drawing r:id="rId2"/>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PCSoft</dc:creator>
  <cp:lastModifiedBy>Holley, Ian</cp:lastModifiedBy>
  <cp:lastPrinted>2007-02-15T05:50:52Z</cp:lastPrinted>
  <dcterms:created xsi:type="dcterms:W3CDTF">2004-10-31T22:22:48Z</dcterms:created>
  <dcterms:modified xsi:type="dcterms:W3CDTF">2026-07-29T04:45:14Z</dcterms:modified>
</cp:coreProperties>
</file>