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updateLinks="never" defaultThemeVersion="124226"/>
  <mc:AlternateContent xmlns:mc="http://schemas.openxmlformats.org/markup-compatibility/2006">
    <mc:Choice Requires="x15">
      <x15ac:absPath xmlns:x15ac="http://schemas.microsoft.com/office/spreadsheetml/2010/11/ac" url="G:\P&amp;R\BITRE\Exemptions\TRM-RAV-Statistics\publications\"/>
    </mc:Choice>
  </mc:AlternateContent>
  <xr:revisionPtr revIDLastSave="0" documentId="13_ncr:1_{E90AC9BA-EEAB-4653-BF57-020724E57347}" xr6:coauthVersionLast="36" xr6:coauthVersionMax="36" xr10:uidLastSave="{00000000-0000-0000-0000-000000000000}"/>
  <bookViews>
    <workbookView xWindow="0" yWindow="0" windowWidth="14790" windowHeight="7050" xr2:uid="{00000000-000D-0000-FFFF-FFFF00000000}"/>
  </bookViews>
  <sheets>
    <sheet name="Contents" sheetId="55" r:id="rId1"/>
    <sheet name="Table 1" sheetId="60" r:id="rId2"/>
    <sheet name="Table 2" sheetId="61" r:id="rId3"/>
    <sheet name="Table 3" sheetId="62" r:id="rId4"/>
    <sheet name="Table 4" sheetId="63" r:id="rId5"/>
    <sheet name="Table 5" sheetId="64" r:id="rId6"/>
    <sheet name="Table 6" sheetId="65" r:id="rId7"/>
    <sheet name="Table 7" sheetId="66" r:id="rId8"/>
    <sheet name="Table 8" sheetId="67" r:id="rId9"/>
    <sheet name="Table 9" sheetId="68" r:id="rId10"/>
    <sheet name="Table 10" sheetId="69" r:id="rId11"/>
    <sheet name="Table 11" sheetId="70" r:id="rId12"/>
    <sheet name="Table 12" sheetId="71" r:id="rId13"/>
    <sheet name="Table 13" sheetId="72" r:id="rId14"/>
    <sheet name="Table 14" sheetId="73" r:id="rId15"/>
    <sheet name="Table 15" sheetId="74" r:id="rId16"/>
    <sheet name="Table 16" sheetId="75" r:id="rId17"/>
    <sheet name="Table 17" sheetId="76" r:id="rId18"/>
    <sheet name="Table 18" sheetId="77" r:id="rId19"/>
    <sheet name="Table 19" sheetId="78" r:id="rId20"/>
    <sheet name="Table 20" sheetId="79" r:id="rId21"/>
    <sheet name="Table 21" sheetId="80" r:id="rId22"/>
    <sheet name="Table 22" sheetId="81" r:id="rId23"/>
    <sheet name="Table 23" sheetId="82" r:id="rId24"/>
    <sheet name="Table 24" sheetId="83" r:id="rId25"/>
    <sheet name="Table 25" sheetId="84" r:id="rId26"/>
    <sheet name="Table 26" sheetId="85" r:id="rId27"/>
    <sheet name="Table 27" sheetId="86" r:id="rId28"/>
    <sheet name="Table 28" sheetId="87" r:id="rId29"/>
    <sheet name="Table 29" sheetId="88" r:id="rId30"/>
    <sheet name="Table 30" sheetId="89" r:id="rId31"/>
    <sheet name="Table 31" sheetId="90" r:id="rId32"/>
    <sheet name="Table 32" sheetId="91" r:id="rId33"/>
    <sheet name="Explanatory Notes" sheetId="92" r:id="rId34"/>
  </sheets>
  <calcPr calcId="191029"/>
</workbook>
</file>

<file path=xl/calcChain.xml><?xml version="1.0" encoding="utf-8"?>
<calcChain xmlns="http://schemas.openxmlformats.org/spreadsheetml/2006/main">
  <c r="B43" i="55" l="1"/>
  <c r="B41" i="55"/>
  <c r="B40" i="55"/>
  <c r="B39" i="55"/>
  <c r="B38" i="55"/>
  <c r="B37" i="55"/>
  <c r="B36" i="55"/>
  <c r="B35" i="55"/>
  <c r="B34" i="55"/>
  <c r="B33" i="55"/>
  <c r="B32" i="55"/>
  <c r="B31" i="55"/>
  <c r="B30" i="55"/>
  <c r="B29" i="55"/>
  <c r="B28" i="55"/>
  <c r="B27" i="55"/>
  <c r="B26" i="55"/>
  <c r="B25" i="55"/>
  <c r="B24" i="55"/>
  <c r="B23" i="55"/>
  <c r="B22" i="55"/>
  <c r="B21" i="55"/>
  <c r="B20" i="55"/>
  <c r="B19" i="55"/>
  <c r="B18" i="55"/>
  <c r="B17" i="55"/>
  <c r="B16" i="55"/>
  <c r="B15" i="55"/>
  <c r="B14" i="55"/>
  <c r="B13" i="55"/>
  <c r="B12" i="55"/>
  <c r="B11" i="55"/>
  <c r="B10" i="55"/>
</calcChain>
</file>

<file path=xl/sharedStrings.xml><?xml version="1.0" encoding="utf-8"?>
<sst xmlns="http://schemas.openxmlformats.org/spreadsheetml/2006/main" count="2360" uniqueCount="724">
  <si>
    <t>Explanatory Notes</t>
  </si>
  <si>
    <t>Further details</t>
  </si>
  <si>
    <t>For further details about these estimates, please refer to:</t>
  </si>
  <si>
    <t>Road vehicle entry and recall statistics</t>
  </si>
  <si>
    <t xml:space="preserve">  Road vehicle entry and recall statistics</t>
  </si>
  <si>
    <t>RAV Coverage and Data Quality</t>
  </si>
  <si>
    <t>Road vehicle classes and classifications</t>
  </si>
  <si>
    <r>
      <t xml:space="preserve">This publication reports RAV entries according to the following </t>
    </r>
    <r>
      <rPr>
        <i/>
        <sz val="10"/>
        <rFont val="Calibri"/>
        <family val="2"/>
        <scheme val="minor"/>
      </rPr>
      <t>vehicle classes</t>
    </r>
    <r>
      <rPr>
        <sz val="10"/>
        <rFont val="Calibri"/>
        <family val="2"/>
        <scheme val="minor"/>
      </rPr>
      <t xml:space="preserve">: Passenger vehicles (excluding omnibuses); Light commercial vehicles (LCVs); Medium goods vehicles (MGVs); Heavy goods vehicles (HGVs); Light buses; Heavy buses; Motorcycles; Trailers. (Separate estimates of non-motorised caravan and camper trailers are also derived, using known caravan/camper trailer makes.) These vehicle classes are based BITRE aggregation of the Australian Design Rules (ADR) </t>
    </r>
    <r>
      <rPr>
        <i/>
        <sz val="10"/>
        <rFont val="Calibri"/>
        <family val="2"/>
        <scheme val="minor"/>
      </rPr>
      <t>vehicle categories</t>
    </r>
    <r>
      <rPr>
        <sz val="10"/>
        <rFont val="Calibri"/>
        <family val="2"/>
        <scheme val="minor"/>
      </rPr>
      <t xml:space="preserve"> and </t>
    </r>
    <r>
      <rPr>
        <i/>
        <sz val="10"/>
        <rFont val="Calibri"/>
        <family val="2"/>
        <scheme val="minor"/>
      </rPr>
      <t>sub-categories</t>
    </r>
    <r>
      <rPr>
        <sz val="10"/>
        <rFont val="Calibri"/>
        <family val="2"/>
        <scheme val="minor"/>
      </rPr>
      <t>. The ADR define the following five broad vehicle categories: Two-wheeled and three-wheeled vehicles;  Passenger vehicles (excluding omnibuses); Omnibuses; Goods vehicles; Trailers.</t>
    </r>
  </si>
  <si>
    <r>
      <t xml:space="preserve">The statistics presented in this publication have been compiled from all vehicles appearing on the RAV up to and including the last day of the publication month.
</t>
    </r>
    <r>
      <rPr>
        <sz val="1"/>
        <rFont val="Calibri"/>
        <family val="2"/>
        <scheme val="minor"/>
      </rPr>
      <t xml:space="preserve">
</t>
    </r>
    <r>
      <rPr>
        <sz val="10"/>
        <rFont val="Calibri"/>
        <family val="2"/>
        <scheme val="minor"/>
      </rPr>
      <t xml:space="preserve">Revisions to previously published estimates may occur where the RAV is updated to correct errors or remove entries.
</t>
    </r>
    <r>
      <rPr>
        <sz val="1"/>
        <rFont val="Calibri"/>
        <family val="2"/>
        <scheme val="minor"/>
      </rPr>
      <t xml:space="preserve">
</t>
    </r>
    <r>
      <rPr>
        <sz val="10"/>
        <rFont val="Calibri"/>
        <family val="2"/>
        <scheme val="minor"/>
      </rPr>
      <t>The RVSA commenced in full on 1 July 2021 and triggered a 12-month transition period for certain segments of the industry to enter information on the RAV. This transitional period was subsequently extended for a further 12 months, to 30 June 2023, to allow more time for certain industry segments to transition their businesses to operate under the RVSA.  Consequently, prior to 1 July 2023, the RAV entry statistics do not necessarily provide a full enumeration of all vehicles entering the Australian market prior to that date. Pre-July 2023 estimates are provided here for completeness.</t>
    </r>
  </si>
  <si>
    <t>Vehicle recall statistics</t>
  </si>
  <si>
    <t>Vehicle recall statistics are based on all active/open vehicle recall notices on the department's vehicle recalls website (https://www.vehiclerecalls.gov.au/). The statistics include counts of recall notices and the number of vehicles covered by recall notices. Vehicle may appear on more than one recall notice and thereby be counted more than once in the reported vehicle counts.</t>
  </si>
  <si>
    <r>
      <t xml:space="preserve">Disclaimer – BITRE’s </t>
    </r>
    <r>
      <rPr>
        <i/>
        <sz val="9"/>
        <color theme="0"/>
        <rFont val="Calibri"/>
        <family val="2"/>
      </rPr>
      <t>Road vehicle entry and recall statistics</t>
    </r>
    <r>
      <rPr>
        <sz val="9"/>
        <color theme="0"/>
        <rFont val="Calibri"/>
        <family val="2"/>
      </rPr>
      <t xml:space="preserve"> provides monthly counts of all road vehicles entered on the Register of Approved Vehicles (RAV) and other selected activities governed under the </t>
    </r>
    <r>
      <rPr>
        <i/>
        <sz val="9"/>
        <color theme="0"/>
        <rFont val="Calibri"/>
        <family val="2"/>
      </rPr>
      <t>Road Vehicle Standards Act 2018</t>
    </r>
    <r>
      <rPr>
        <sz val="9"/>
        <color theme="0"/>
        <rFont val="Calibri"/>
        <family val="2"/>
      </rPr>
      <t xml:space="preserve"> (RVSA), including road vehicle recall notices published on the department's website. The statistics are consistent with and promote the purposes of the RAV by making publicly-available information about vehicles suitable to be sold, leased or otherwise provided for use within Australia more readily accessible to industry, consumers and the broader community. BITRE has made all reasonable efforts to ensure these statistics are an accurate reporting of all vehicle entries and recalls. Revisions to previously published estimates may occur where the RAV is updated to correct errors or remove entries.
The material contained in this publication is made available on the understanding that the Commonwealth is not providing professional advice, and that users exercise their own skill and care with respect to its use, and seek independent advice if necessary. The Commonwealth makes no representations or warranties as to the contents or accuracy of the information contained in this publication. To the extent permitted by law, the Commonwealth disclaims liability to any person or organisation in respect of anything done, or omitted to be done, in reliance upon information contained in this publication.</t>
    </r>
  </si>
  <si>
    <r>
      <t xml:space="preserve">BITRE's </t>
    </r>
    <r>
      <rPr>
        <i/>
        <sz val="10"/>
        <rFont val="Calibri"/>
        <family val="2"/>
        <scheme val="minor"/>
      </rPr>
      <t>Road vehicle entry and recall statistics</t>
    </r>
    <r>
      <rPr>
        <sz val="10"/>
        <rFont val="Calibri"/>
        <family val="2"/>
        <scheme val="minor"/>
      </rPr>
      <t xml:space="preserve"> provides monthly counts of all road vehicles entered on the Register of Approved Vehicles (RAV) and other selected activities governed under the </t>
    </r>
    <r>
      <rPr>
        <i/>
        <sz val="10"/>
        <rFont val="Calibri"/>
        <family val="2"/>
        <scheme val="minor"/>
      </rPr>
      <t>Road Vehicle Standards Act</t>
    </r>
    <r>
      <rPr>
        <sz val="10"/>
        <rFont val="Calibri"/>
        <family val="2"/>
        <scheme val="minor"/>
      </rPr>
      <t xml:space="preserve"> 2018 (RVSA), including road vehicle recall notices published on the department's website.
</t>
    </r>
    <r>
      <rPr>
        <sz val="1"/>
        <rFont val="Calibri"/>
        <family val="2"/>
        <scheme val="minor"/>
      </rPr>
      <t xml:space="preserve">
</t>
    </r>
    <r>
      <rPr>
        <sz val="10"/>
        <rFont val="Calibri"/>
        <family val="2"/>
        <scheme val="minor"/>
      </rPr>
      <t xml:space="preserve">The RVSA was introduced on 1 July 2021 to support the safety, environmental and anti-theft performance of all road vehicles being provided to the Australian market for the first time. The RVSA replaced the </t>
    </r>
    <r>
      <rPr>
        <i/>
        <sz val="10"/>
        <rFont val="Calibri"/>
        <family val="2"/>
        <scheme val="minor"/>
      </rPr>
      <t>Motor Vehicle Standards Act 1989</t>
    </r>
    <r>
      <rPr>
        <sz val="10"/>
        <rFont val="Calibri"/>
        <family val="2"/>
        <scheme val="minor"/>
      </rPr>
      <t xml:space="preserve"> (MVSA). Further information about the RVSA is available on the Road Vehicle Standards laws page on the department's website: https://www.infrastructure.gov.au/infrastructure-transport-vehicles/vehicles/road-vehicle-standards-laws.
</t>
    </r>
    <r>
      <rPr>
        <sz val="1"/>
        <rFont val="Calibri"/>
        <family val="2"/>
        <scheme val="minor"/>
      </rPr>
      <t xml:space="preserve">
</t>
    </r>
    <r>
      <rPr>
        <sz val="10"/>
        <rFont val="Calibri"/>
        <family val="2"/>
        <scheme val="minor"/>
      </rPr>
      <t xml:space="preserve">The RVSA established the RAV, an online publicly-searchable database of vehicles that have met the requirements of the RVSA and been approved for provision to the Australian market. The RAV includes new road vehicles constructed in Australia and new and second-hand road vehicles imported from overseas, and covers motorised, non-motorised road vehicles (e.g. trailers, caravans, trailed machinery) and special purpose vehicles. All road vehicles must be entered on the RAV before they are provided to the Australian market. An approval is required to import a road vehicle into Australia. The RAV is administered by the Road and Vehicle Safety Division, within the Department of Infrastructure, Transport, Regional Development, Communications, Sport and the Arts (the department).
</t>
    </r>
    <r>
      <rPr>
        <sz val="1"/>
        <rFont val="Calibri"/>
        <family val="2"/>
        <scheme val="minor"/>
      </rPr>
      <t xml:space="preserve">
</t>
    </r>
    <r>
      <rPr>
        <sz val="10"/>
        <rFont val="Calibri"/>
        <family val="2"/>
        <scheme val="minor"/>
      </rPr>
      <t>The statistics presented in this publication are consistent with and promote the purposes of the RAV by making publicly-available information about vehicles suitable to be sold, leased or otherwise provided for use within Australia more readily accessible to industry, consumers and the broader community.</t>
    </r>
  </si>
  <si>
    <t>Contents</t>
  </si>
  <si>
    <t>Acknowledgements</t>
  </si>
  <si>
    <t>BITRE acknowledges the assistance of colleagues from the Department's Road and Vehicle Safety Division in the provision of the RAV and vehicle recalls data. Compilation of the statistics and preparation of this report was undertaken by BITRE.</t>
  </si>
  <si>
    <t>Inquiries</t>
  </si>
  <si>
    <t>For further information about the estimates in this publication, contact:</t>
  </si>
  <si>
    <t xml:space="preserve">  Bureau of Infrastructure and Transport Research Economics (BITRE)</t>
  </si>
  <si>
    <t xml:space="preserve">  GPO Box 501 Canberra ACT 2601</t>
  </si>
  <si>
    <t xml:space="preserve">  Email: bitre@infrastructure.gov.au</t>
  </si>
  <si>
    <t xml:space="preserve">  Website: www.bitre.gov.au</t>
  </si>
  <si>
    <t>© Commonwealth of Australia 2025</t>
  </si>
  <si>
    <t>Table 1  Total RAV entries, by approval category and month, June 2025</t>
  </si>
  <si>
    <t>Issue: June 2025</t>
  </si>
  <si>
    <t>Approval category</t>
  </si>
  <si>
    <t>Month</t>
  </si>
  <si>
    <t>Type approval</t>
  </si>
  <si>
    <t>Concessional approval</t>
  </si>
  <si>
    <t>Total</t>
  </si>
  <si>
    <t>Jun 2025</t>
  </si>
  <si>
    <t>May 2025</t>
  </si>
  <si>
    <t>Apr 2025</t>
  </si>
  <si>
    <t>Mar 2025</t>
  </si>
  <si>
    <t>Feb 2025</t>
  </si>
  <si>
    <t>Jan 2025</t>
  </si>
  <si>
    <t>Dec 2024</t>
  </si>
  <si>
    <t>Nov 2024</t>
  </si>
  <si>
    <t>Oct 2024</t>
  </si>
  <si>
    <t>Sep 2024</t>
  </si>
  <si>
    <t>Aug 2024</t>
  </si>
  <si>
    <t>Jul 2024</t>
  </si>
  <si>
    <t>Jun 2024</t>
  </si>
  <si>
    <t>May 2024</t>
  </si>
  <si>
    <t>Apr 2024</t>
  </si>
  <si>
    <t>Mar 2024</t>
  </si>
  <si>
    <t>Feb 2024</t>
  </si>
  <si>
    <t>Jan 2024</t>
  </si>
  <si>
    <t>Dec 2023</t>
  </si>
  <si>
    <t>Nov 2023</t>
  </si>
  <si>
    <t>Oct 2023</t>
  </si>
  <si>
    <t>Sep 2023</t>
  </si>
  <si>
    <t>Aug 2023</t>
  </si>
  <si>
    <t>Jul 2023</t>
  </si>
  <si>
    <t>Jun 2023</t>
  </si>
  <si>
    <t>a. Table may include revisions to previously published estimates arising from updates to the RAV to correct errors or remove entries.</t>
  </si>
  <si>
    <t>b. RAV transition period: 1 July 2021 to 30 June 2023 -- Pre-July 2023 RAV entries are not necessarily a full enumeration of all vehicles entering the Australian market (see Explanatory Notes for details).</t>
  </si>
  <si>
    <t>c. Total excludes Second Stage of Manufacture vehicles.</t>
  </si>
  <si>
    <t>Sources: RAV and BITRE estimates.</t>
  </si>
  <si>
    <t>Total RAV entries, by approval category and month, June 2025</t>
  </si>
  <si>
    <t>Table 2  Type approved RAV entries, by entry pathway and month, June 2025</t>
  </si>
  <si>
    <t>Type approvals</t>
  </si>
  <si>
    <t>Standard</t>
  </si>
  <si>
    <t>Non-standard</t>
  </si>
  <si>
    <t>SSM</t>
  </si>
  <si>
    <t>Type approved RAV entries, by entry pathway and month, June 2025</t>
  </si>
  <si>
    <t>Table 3  Concessional RAV entry aproval entries, by entry pathway and month, June 2025</t>
  </si>
  <si>
    <t>Concessional RAV entry approvals</t>
  </si>
  <si>
    <t>RAWS-SEV</t>
  </si>
  <si>
    <t>RAWS-SSM</t>
  </si>
  <si>
    <t>Trailer</t>
  </si>
  <si>
    <t>Older vehicle</t>
  </si>
  <si>
    <t>SPV</t>
  </si>
  <si>
    <t>Personal</t>
  </si>
  <si>
    <t>RAV suitable</t>
  </si>
  <si>
    <t>c. RAWS: Registered Automotive Workshop Scheme; SSM: Second stage of manufacture; SEV: Specialist and Enthusiast Vehicle; SPV: Special Purpose Vehicle.</t>
  </si>
  <si>
    <t>d. Total excludes Second Stage of Manufacture vehicles.</t>
  </si>
  <si>
    <t>Concessional RAV entry aproval entries, by entry pathway and month, June 2025</t>
  </si>
  <si>
    <t>Table 4  Type approved RAV entries, motor vehicles, by vehicle type and month, June 2025</t>
  </si>
  <si>
    <t>Passenger vehicles</t>
  </si>
  <si>
    <t>Light commercial vehicles</t>
  </si>
  <si>
    <t>Medium goods vehicles</t>
  </si>
  <si>
    <t>Heavy goods vehicles</t>
  </si>
  <si>
    <t>Buses</t>
  </si>
  <si>
    <t>Motorcycles</t>
  </si>
  <si>
    <t>Type approved RAV entries, motor vehicles, by vehicle type and month, June 2025</t>
  </si>
  <si>
    <t>Table 5  Type approved RAV entries, trailers, by trailer type and month, June 2025</t>
  </si>
  <si>
    <t>Very light trailers</t>
  </si>
  <si>
    <t>Light trailers</t>
  </si>
  <si>
    <t>Medium trailers</t>
  </si>
  <si>
    <t>Heavy trailers</t>
  </si>
  <si>
    <t>b. Prior to the July 2024 issue, very light trailer RAV entries were not separately enumerated and combined with light trailer RAV entries.</t>
  </si>
  <si>
    <t>c. RAV transition period: 1 July 2021 to 30 June 2023 -- Pre-July 2023 RAV entries are not necessarily a full enumeration of all vehicles entering the Australian market (see Explanatory Notes for details).</t>
  </si>
  <si>
    <t>Type approved RAV entries, trailers, by trailer type and month, June 2025</t>
  </si>
  <si>
    <t>Table 6  Type approval RAV entries, passenger vehicles, top 30 makes, June 2025</t>
  </si>
  <si>
    <t>Rank</t>
  </si>
  <si>
    <t>Make</t>
  </si>
  <si>
    <t>Year to date</t>
  </si>
  <si>
    <t>Last 12 months</t>
  </si>
  <si>
    <t>1</t>
  </si>
  <si>
    <t>Subaru</t>
  </si>
  <si>
    <t>2</t>
  </si>
  <si>
    <t>Toyota</t>
  </si>
  <si>
    <t>3</t>
  </si>
  <si>
    <t>Kia</t>
  </si>
  <si>
    <t>4</t>
  </si>
  <si>
    <t>Hyundai</t>
  </si>
  <si>
    <t>5</t>
  </si>
  <si>
    <t>Mazda</t>
  </si>
  <si>
    <t>6</t>
  </si>
  <si>
    <t>Mitsubishi</t>
  </si>
  <si>
    <t>7</t>
  </si>
  <si>
    <t>Chery</t>
  </si>
  <si>
    <t>8</t>
  </si>
  <si>
    <t>BMW</t>
  </si>
  <si>
    <t>9</t>
  </si>
  <si>
    <t>Volkswagen</t>
  </si>
  <si>
    <t>10</t>
  </si>
  <si>
    <t>Mahindra</t>
  </si>
  <si>
    <t>11</t>
  </si>
  <si>
    <t>Haval</t>
  </si>
  <si>
    <t>12</t>
  </si>
  <si>
    <t>MG</t>
  </si>
  <si>
    <t>13</t>
  </si>
  <si>
    <t>Mercedes-Benz</t>
  </si>
  <si>
    <t>14</t>
  </si>
  <si>
    <t>Ford</t>
  </si>
  <si>
    <t>15</t>
  </si>
  <si>
    <t>BYD</t>
  </si>
  <si>
    <t>16</t>
  </si>
  <si>
    <t>Isuzu</t>
  </si>
  <si>
    <t>17</t>
  </si>
  <si>
    <t>Honda</t>
  </si>
  <si>
    <t>18</t>
  </si>
  <si>
    <t>Suzuki</t>
  </si>
  <si>
    <t>19</t>
  </si>
  <si>
    <t>Audi</t>
  </si>
  <si>
    <t>20</t>
  </si>
  <si>
    <t>Nissan</t>
  </si>
  <si>
    <t>21</t>
  </si>
  <si>
    <t>Lexus</t>
  </si>
  <si>
    <t>22</t>
  </si>
  <si>
    <t>Skoda</t>
  </si>
  <si>
    <t>23</t>
  </si>
  <si>
    <t>Geely</t>
  </si>
  <si>
    <t>24</t>
  </si>
  <si>
    <t>Tank</t>
  </si>
  <si>
    <t>25</t>
  </si>
  <si>
    <t>MINI</t>
  </si>
  <si>
    <t>26</t>
  </si>
  <si>
    <t>Land Rover</t>
  </si>
  <si>
    <t>27</t>
  </si>
  <si>
    <t>Volvo</t>
  </si>
  <si>
    <t>28</t>
  </si>
  <si>
    <t>Jaecoo</t>
  </si>
  <si>
    <t>29</t>
  </si>
  <si>
    <t>Porsche</t>
  </si>
  <si>
    <t>30</t>
  </si>
  <si>
    <t>LDV</t>
  </si>
  <si>
    <t>31</t>
  </si>
  <si>
    <t>Other/Not stated</t>
  </si>
  <si>
    <t>-</t>
  </si>
  <si>
    <t>a. Figures exclude Concessional Approval and Second Stage of Manufacture vehicles.</t>
  </si>
  <si>
    <t>Type approval RAV entries, passenger vehicles, top 30 makes, June 2025</t>
  </si>
  <si>
    <t>Table 7  Type approval RAV entries, light commercial vehicles, top 20 makes, June 2025</t>
  </si>
  <si>
    <t>GWM</t>
  </si>
  <si>
    <t>Peugeot</t>
  </si>
  <si>
    <t>Chevrolet</t>
  </si>
  <si>
    <t>Renault</t>
  </si>
  <si>
    <t>JAC</t>
  </si>
  <si>
    <t>Farizon</t>
  </si>
  <si>
    <t>Jeep</t>
  </si>
  <si>
    <t>Type approval RAV entries, light commercial vehicles, top 20 makes, June 2025</t>
  </si>
  <si>
    <t>Table 8  Type approval RAV entries, medium goods vehicles, top 20 makes, June 2025</t>
  </si>
  <si>
    <t>Hino</t>
  </si>
  <si>
    <t>Fiat</t>
  </si>
  <si>
    <t>RAM</t>
  </si>
  <si>
    <t>Fuso</t>
  </si>
  <si>
    <t>IVECO</t>
  </si>
  <si>
    <t>Ineos</t>
  </si>
  <si>
    <t>Foton</t>
  </si>
  <si>
    <t>Agrale Marrua</t>
  </si>
  <si>
    <t>BCI</t>
  </si>
  <si>
    <t>DAF</t>
  </si>
  <si>
    <t>Dodge</t>
  </si>
  <si>
    <t>Eurise</t>
  </si>
  <si>
    <t>Type approval RAV entries, medium goods vehicles, top 20 makes, June 2025</t>
  </si>
  <si>
    <t>Table 9  Type approval RAV entries, heavy goods vehicles, top 15 makes, June 2025</t>
  </si>
  <si>
    <t>Kenworth</t>
  </si>
  <si>
    <t>Mack</t>
  </si>
  <si>
    <t>Scania</t>
  </si>
  <si>
    <t>Sinotruk</t>
  </si>
  <si>
    <t>UD Trucks</t>
  </si>
  <si>
    <t>Western Star</t>
  </si>
  <si>
    <t>Tatra</t>
  </si>
  <si>
    <t>Freightliner</t>
  </si>
  <si>
    <t>Type approval RAV entries, heavy goods vehicles, top 15 makes, June 2025</t>
  </si>
  <si>
    <t>Table 10  Type approval RAV entries, light and heavy buses, top 20 makes, June 2025</t>
  </si>
  <si>
    <t>Yutong</t>
  </si>
  <si>
    <t>Irizar</t>
  </si>
  <si>
    <t>Volgren</t>
  </si>
  <si>
    <t>Custom Bus</t>
  </si>
  <si>
    <t>Hess</t>
  </si>
  <si>
    <t>Coach Concepts</t>
  </si>
  <si>
    <t>Coach Design</t>
  </si>
  <si>
    <t>Ankai</t>
  </si>
  <si>
    <t>ARCC</t>
  </si>
  <si>
    <t>Bonluck</t>
  </si>
  <si>
    <t>Bustech</t>
  </si>
  <si>
    <t>Type approval RAV entries, light and heavy buses, top 20 makes, June 2025</t>
  </si>
  <si>
    <t>Table 11  Type approval RAV entries, motorcycles, top 20 makes, June 2025</t>
  </si>
  <si>
    <t>Yamaha</t>
  </si>
  <si>
    <t>CFMoto</t>
  </si>
  <si>
    <t>Harley Davidson</t>
  </si>
  <si>
    <t>Triumph</t>
  </si>
  <si>
    <t>Ducati</t>
  </si>
  <si>
    <t>Royal Enfield</t>
  </si>
  <si>
    <t>Kymco</t>
  </si>
  <si>
    <t>Gaius</t>
  </si>
  <si>
    <t>Longjia</t>
  </si>
  <si>
    <t>Kawasaki</t>
  </si>
  <si>
    <t>Indian Motorcycles</t>
  </si>
  <si>
    <t>Beta</t>
  </si>
  <si>
    <t>Sym</t>
  </si>
  <si>
    <t>Piaggio</t>
  </si>
  <si>
    <t>Vespa</t>
  </si>
  <si>
    <t>Surron</t>
  </si>
  <si>
    <t>Indian</t>
  </si>
  <si>
    <t>Type approval RAV entries, motorcycles, top 20 makes, June 2025</t>
  </si>
  <si>
    <t>Table 12  Type approval RAV entries, passenger vehicles, top 25 makes and models, June 2025</t>
  </si>
  <si>
    <t>Model</t>
  </si>
  <si>
    <t>OUTBACK</t>
  </si>
  <si>
    <t>CROSSTREK</t>
  </si>
  <si>
    <t>FORESTER</t>
  </si>
  <si>
    <t>WRX</t>
  </si>
  <si>
    <t>IMPREZA</t>
  </si>
  <si>
    <t>RAV4</t>
  </si>
  <si>
    <t>LANDCRUISER PRADO</t>
  </si>
  <si>
    <t>COROLLA</t>
  </si>
  <si>
    <t>KLUGER</t>
  </si>
  <si>
    <t>CAMRY</t>
  </si>
  <si>
    <t>YARIS CROSS</t>
  </si>
  <si>
    <t>LANDCRUISER</t>
  </si>
  <si>
    <t>COROLLA CROSS</t>
  </si>
  <si>
    <t>SPORTAGE</t>
  </si>
  <si>
    <t>K4</t>
  </si>
  <si>
    <t>SELTOS</t>
  </si>
  <si>
    <t>RIO/STONIC</t>
  </si>
  <si>
    <t>PICANTO</t>
  </si>
  <si>
    <t>SORENTO</t>
  </si>
  <si>
    <t>CARNIVAL</t>
  </si>
  <si>
    <t>TUCSON</t>
  </si>
  <si>
    <t>KONA</t>
  </si>
  <si>
    <t>I30</t>
  </si>
  <si>
    <t>VENUE</t>
  </si>
  <si>
    <t>SANTA FE</t>
  </si>
  <si>
    <t>CX-3</t>
  </si>
  <si>
    <t>CX-30</t>
  </si>
  <si>
    <t>MAZDA 3</t>
  </si>
  <si>
    <t>CX-5</t>
  </si>
  <si>
    <t>CX-60</t>
  </si>
  <si>
    <t>OUTLANDER</t>
  </si>
  <si>
    <t>TIGGO 4</t>
  </si>
  <si>
    <t>TIGGO 7</t>
  </si>
  <si>
    <t>OMODA 5</t>
  </si>
  <si>
    <t>TIGGO 8</t>
  </si>
  <si>
    <t>X SERIES</t>
  </si>
  <si>
    <t>1 SERIES</t>
  </si>
  <si>
    <t>X1</t>
  </si>
  <si>
    <t>X3</t>
  </si>
  <si>
    <t>2 SERIES</t>
  </si>
  <si>
    <t>4 SERIES</t>
  </si>
  <si>
    <t>3 SERIES</t>
  </si>
  <si>
    <t>T-CROSS</t>
  </si>
  <si>
    <t>TIGUAN</t>
  </si>
  <si>
    <t>T-ROC</t>
  </si>
  <si>
    <t>GOLF</t>
  </si>
  <si>
    <t>TOUAREG</t>
  </si>
  <si>
    <t>XUV700</t>
  </si>
  <si>
    <t>XUV 3XO</t>
  </si>
  <si>
    <t>JOLION</t>
  </si>
  <si>
    <t>H6</t>
  </si>
  <si>
    <t>ZS32</t>
  </si>
  <si>
    <t>AZS1</t>
  </si>
  <si>
    <t>MG3</t>
  </si>
  <si>
    <t>QS</t>
  </si>
  <si>
    <t>S5 EV</t>
  </si>
  <si>
    <t>HS</t>
  </si>
  <si>
    <t>177</t>
  </si>
  <si>
    <t>X254</t>
  </si>
  <si>
    <t>H247</t>
  </si>
  <si>
    <t>V167</t>
  </si>
  <si>
    <t>206</t>
  </si>
  <si>
    <t>X247</t>
  </si>
  <si>
    <t>EVEREST</t>
  </si>
  <si>
    <t>MUSTANG</t>
  </si>
  <si>
    <t>SEALION 7</t>
  </si>
  <si>
    <t>SEALION 6</t>
  </si>
  <si>
    <t>MU-X</t>
  </si>
  <si>
    <t>HR-V</t>
  </si>
  <si>
    <t>ZR-V</t>
  </si>
  <si>
    <t>CR-V</t>
  </si>
  <si>
    <t>JIMNY</t>
  </si>
  <si>
    <t>SWIFT</t>
  </si>
  <si>
    <t>Q3</t>
  </si>
  <si>
    <t>GY</t>
  </si>
  <si>
    <t>A5/S6</t>
  </si>
  <si>
    <t>Q4 E-TRON</t>
  </si>
  <si>
    <t>Q7</t>
  </si>
  <si>
    <t>Q6 E-TRON</t>
  </si>
  <si>
    <t>Q5</t>
  </si>
  <si>
    <t>X-TRAIL</t>
  </si>
  <si>
    <t>PATROL</t>
  </si>
  <si>
    <t>QASHQAI</t>
  </si>
  <si>
    <t>NX AZ2</t>
  </si>
  <si>
    <t>RX AL3</t>
  </si>
  <si>
    <t>UX ZA1</t>
  </si>
  <si>
    <t>LBX</t>
  </si>
  <si>
    <t>ES XZ1L</t>
  </si>
  <si>
    <t>GX</t>
  </si>
  <si>
    <t>LX J30L</t>
  </si>
  <si>
    <t>KODIAQ</t>
  </si>
  <si>
    <t>KAMIQ</t>
  </si>
  <si>
    <t>OCTAVIA</t>
  </si>
  <si>
    <t>SCALA</t>
  </si>
  <si>
    <t>KAROQ</t>
  </si>
  <si>
    <t>EX5</t>
  </si>
  <si>
    <t>300</t>
  </si>
  <si>
    <t>500</t>
  </si>
  <si>
    <t>COUNTRYMAN</t>
  </si>
  <si>
    <t>COOPER</t>
  </si>
  <si>
    <t>ACEMAN</t>
  </si>
  <si>
    <t>All other makes</t>
  </si>
  <si>
    <t>Type approval RAV entries, passenger vehicles, top 25 makes and models, June 2025</t>
  </si>
  <si>
    <t>Table 13  Type approval RAV entries, light commercial vehicles, top 20 makes and models, June 2025</t>
  </si>
  <si>
    <t>HILUX</t>
  </si>
  <si>
    <t>HIACE</t>
  </si>
  <si>
    <t>RANGER</t>
  </si>
  <si>
    <t>F150</t>
  </si>
  <si>
    <t>SHARK 6</t>
  </si>
  <si>
    <t>D-MAX</t>
  </si>
  <si>
    <t>CANNON</t>
  </si>
  <si>
    <t>TRITON</t>
  </si>
  <si>
    <t>BT-50</t>
  </si>
  <si>
    <t>AMAROK</t>
  </si>
  <si>
    <t>CADDY</t>
  </si>
  <si>
    <t>NAVARA</t>
  </si>
  <si>
    <t>TASMAN</t>
  </si>
  <si>
    <t>T60</t>
  </si>
  <si>
    <t>G10</t>
  </si>
  <si>
    <t>DELIVER 7</t>
  </si>
  <si>
    <t>STARIA</t>
  </si>
  <si>
    <t>PARTNER</t>
  </si>
  <si>
    <t>EXPERT</t>
  </si>
  <si>
    <t>SILVERADO</t>
  </si>
  <si>
    <t>KANGOO</t>
  </si>
  <si>
    <t>TRAFIC</t>
  </si>
  <si>
    <t>DEFENDER</t>
  </si>
  <si>
    <t>RANGE ROVER</t>
  </si>
  <si>
    <t>VITO</t>
  </si>
  <si>
    <t>T9</t>
  </si>
  <si>
    <t>SUPERVAN</t>
  </si>
  <si>
    <t>GLADIATOR</t>
  </si>
  <si>
    <t>Type approval RAV entries, light commercial vehicles, top 20 makes and models, June 2025</t>
  </si>
  <si>
    <t>Table 14  Type approval RAV entries, medium goods vehicles, top 20 makes and models, June 2025</t>
  </si>
  <si>
    <t>TUNDRA</t>
  </si>
  <si>
    <t>NLR</t>
  </si>
  <si>
    <t>NH NP</t>
  </si>
  <si>
    <t>NPR</t>
  </si>
  <si>
    <t>NNR</t>
  </si>
  <si>
    <t>FRR</t>
  </si>
  <si>
    <t>300 SERIES</t>
  </si>
  <si>
    <t>DUCATO</t>
  </si>
  <si>
    <t>RAM 1500</t>
  </si>
  <si>
    <t>SPRINTER</t>
  </si>
  <si>
    <t>TRANSIT</t>
  </si>
  <si>
    <t>CANTER</t>
  </si>
  <si>
    <t>FIGHTER</t>
  </si>
  <si>
    <t>DELIVER 9</t>
  </si>
  <si>
    <t>EDELIVER 7</t>
  </si>
  <si>
    <t>DAILY</t>
  </si>
  <si>
    <t>CRAFTER</t>
  </si>
  <si>
    <t>GRENADIER</t>
  </si>
  <si>
    <t>H9E</t>
  </si>
  <si>
    <t>IBLUE</t>
  </si>
  <si>
    <t>UNKNOWN</t>
  </si>
  <si>
    <t>RAM DX</t>
  </si>
  <si>
    <t>RAM D1</t>
  </si>
  <si>
    <t>MASTER</t>
  </si>
  <si>
    <t>SUPER SONIC HORSEBOX</t>
  </si>
  <si>
    <t>BOXER</t>
  </si>
  <si>
    <t>PAVISE</t>
  </si>
  <si>
    <t>MIGHTY ELECTRIC</t>
  </si>
  <si>
    <t>MIGHTY</t>
  </si>
  <si>
    <t>LF RANGER</t>
  </si>
  <si>
    <t>Type approval RAV entries, medium goods vehicles, top 20 makes and models, June 2025</t>
  </si>
  <si>
    <t>Table 15  Type approval RAV entries, heavy goods vehicles, top 20 makes and models, June 2025</t>
  </si>
  <si>
    <t>T610</t>
  </si>
  <si>
    <t>T909</t>
  </si>
  <si>
    <t>T659</t>
  </si>
  <si>
    <t>T360</t>
  </si>
  <si>
    <t>K220</t>
  </si>
  <si>
    <t>C509</t>
  </si>
  <si>
    <t>T410</t>
  </si>
  <si>
    <t>FH</t>
  </si>
  <si>
    <t>FM</t>
  </si>
  <si>
    <t>FE</t>
  </si>
  <si>
    <t>FYH</t>
  </si>
  <si>
    <t>FTS</t>
  </si>
  <si>
    <t>FSR</t>
  </si>
  <si>
    <t>METROLINER</t>
  </si>
  <si>
    <t>TRIDENT</t>
  </si>
  <si>
    <t>SUPERLINER</t>
  </si>
  <si>
    <t>ANTHEM</t>
  </si>
  <si>
    <t>P SERIES</t>
  </si>
  <si>
    <t>R SERIES</t>
  </si>
  <si>
    <t>G SERIES</t>
  </si>
  <si>
    <t>T5G</t>
  </si>
  <si>
    <t>C7H</t>
  </si>
  <si>
    <t>C7</t>
  </si>
  <si>
    <t>G5S</t>
  </si>
  <si>
    <t>FV SERIES</t>
  </si>
  <si>
    <t>FS SERIES</t>
  </si>
  <si>
    <t>96X</t>
  </si>
  <si>
    <t>ECONIC</t>
  </si>
  <si>
    <t>CWB</t>
  </si>
  <si>
    <t>CGB</t>
  </si>
  <si>
    <t>CDB</t>
  </si>
  <si>
    <t>S-WAY</t>
  </si>
  <si>
    <t>ACCO</t>
  </si>
  <si>
    <t>EUROCARGO</t>
  </si>
  <si>
    <t>FS</t>
  </si>
  <si>
    <t>FR</t>
  </si>
  <si>
    <t>FY</t>
  </si>
  <si>
    <t>X-SERIES</t>
  </si>
  <si>
    <t>CF RANGER</t>
  </si>
  <si>
    <t>XG RANGER</t>
  </si>
  <si>
    <t>T815</t>
  </si>
  <si>
    <t>T158</t>
  </si>
  <si>
    <t>PHOENIX</t>
  </si>
  <si>
    <t>CASCADIA</t>
  </si>
  <si>
    <t>Type approval RAV entries, heavy goods vehicles, top 20 makes and models, June 2025</t>
  </si>
  <si>
    <t>Table 16  Type approval RAV entries, light and heavy buses, top 20 makes and models, June 2025</t>
  </si>
  <si>
    <t>COMMUTER</t>
  </si>
  <si>
    <t>COASTER</t>
  </si>
  <si>
    <t>C12</t>
  </si>
  <si>
    <t>E12</t>
  </si>
  <si>
    <t>D7</t>
  </si>
  <si>
    <t>C10</t>
  </si>
  <si>
    <t>ROSA</t>
  </si>
  <si>
    <t>2 AXLE OMNIBUS</t>
  </si>
  <si>
    <t>COACH</t>
  </si>
  <si>
    <t>PK6127A</t>
  </si>
  <si>
    <t>PK6137A OD</t>
  </si>
  <si>
    <t>BJ6129</t>
  </si>
  <si>
    <t>ELEMENT</t>
  </si>
  <si>
    <t>TOURING</t>
  </si>
  <si>
    <t>LIGHTRAM</t>
  </si>
  <si>
    <t>EXPLORER</t>
  </si>
  <si>
    <t>ODIN</t>
  </si>
  <si>
    <t>COLT</t>
  </si>
  <si>
    <t>King Long</t>
  </si>
  <si>
    <t>6911AY</t>
  </si>
  <si>
    <t>6130BS</t>
  </si>
  <si>
    <t>6125BEV</t>
  </si>
  <si>
    <t>6120BS</t>
  </si>
  <si>
    <t>MAN</t>
  </si>
  <si>
    <t>SLF MAN</t>
  </si>
  <si>
    <t>XDI</t>
  </si>
  <si>
    <t>VST 3-AXLE OD</t>
  </si>
  <si>
    <t>VST</t>
  </si>
  <si>
    <t>SCANIA BEV OD</t>
  </si>
  <si>
    <t>E.C.B.</t>
  </si>
  <si>
    <t>OMNIBUS</t>
  </si>
  <si>
    <t>Type approval RAV entries, light and heavy buses, top 20 makes and models, June 2025</t>
  </si>
  <si>
    <t>Table 17  Type approval RAV entries, motorcycles, top 20 makes and models, June 2025</t>
  </si>
  <si>
    <t>YZF SERIES</t>
  </si>
  <si>
    <t>YZF320</t>
  </si>
  <si>
    <t>MTN660</t>
  </si>
  <si>
    <t>MTN890</t>
  </si>
  <si>
    <t>XTZ690</t>
  </si>
  <si>
    <t>GPD155D</t>
  </si>
  <si>
    <t>MTN320</t>
  </si>
  <si>
    <t>CMX500</t>
  </si>
  <si>
    <t>CBF300</t>
  </si>
  <si>
    <t>XL750</t>
  </si>
  <si>
    <t>WW125</t>
  </si>
  <si>
    <t>CB750</t>
  </si>
  <si>
    <t>CBR1000</t>
  </si>
  <si>
    <t>NX500</t>
  </si>
  <si>
    <t>800MT-X</t>
  </si>
  <si>
    <t>CF400</t>
  </si>
  <si>
    <t>450CL</t>
  </si>
  <si>
    <t>CF650</t>
  </si>
  <si>
    <t>AE4</t>
  </si>
  <si>
    <t>CRU SERIES</t>
  </si>
  <si>
    <t>R1300GS</t>
  </si>
  <si>
    <t>S1000</t>
  </si>
  <si>
    <t>K8X</t>
  </si>
  <si>
    <t>G310</t>
  </si>
  <si>
    <t>Z010</t>
  </si>
  <si>
    <t>TRIDENT 660</t>
  </si>
  <si>
    <t>PB20</t>
  </si>
  <si>
    <t>TIGER 900 GT</t>
  </si>
  <si>
    <t>H801</t>
  </si>
  <si>
    <t>DR-Z400</t>
  </si>
  <si>
    <t>DS250</t>
  </si>
  <si>
    <t>GSX250</t>
  </si>
  <si>
    <t>DL800</t>
  </si>
  <si>
    <t>GSX-S1000</t>
  </si>
  <si>
    <t>7F</t>
  </si>
  <si>
    <t>PANIGALE V4</t>
  </si>
  <si>
    <t>MULTISTRADA V4</t>
  </si>
  <si>
    <t>3H</t>
  </si>
  <si>
    <t>HYPERMOTARD</t>
  </si>
  <si>
    <t>CNEX</t>
  </si>
  <si>
    <t>J1</t>
  </si>
  <si>
    <t>HIMALAYAN 450</t>
  </si>
  <si>
    <t>LIKE SERIES</t>
  </si>
  <si>
    <t>RAPIDE 3</t>
  </si>
  <si>
    <t>LJ50QT</t>
  </si>
  <si>
    <t>ZOOT METRO</t>
  </si>
  <si>
    <t>ESTATE 50</t>
  </si>
  <si>
    <t>EX650</t>
  </si>
  <si>
    <t>ER650</t>
  </si>
  <si>
    <t>ELIMINATOR</t>
  </si>
  <si>
    <t>ZR900</t>
  </si>
  <si>
    <t>TYPE D CHIEF</t>
  </si>
  <si>
    <t>SCOUT</t>
  </si>
  <si>
    <t>CHALLENGER</t>
  </si>
  <si>
    <t>RR</t>
  </si>
  <si>
    <t>CROX 50</t>
  </si>
  <si>
    <t>SYMPHONY</t>
  </si>
  <si>
    <t>CLASSIC</t>
  </si>
  <si>
    <t>MEDLEY</t>
  </si>
  <si>
    <t>GTS SERIES</t>
  </si>
  <si>
    <t>ULTRA BEE</t>
  </si>
  <si>
    <t>CHIEF</t>
  </si>
  <si>
    <t>Type approval RAV entries, motorcycles, top 20 makes and models, June 2025</t>
  </si>
  <si>
    <t>Table 18  Concessional approval RAV entries, by vehicle type and month, June 2025</t>
  </si>
  <si>
    <t>Not stated</t>
  </si>
  <si>
    <t>Concessional approval RAV entries, by vehicle type and month, June 2025</t>
  </si>
  <si>
    <t>Table 19  Concessional approval RAV entries, by vehicle build year, June 2025</t>
  </si>
  <si>
    <t>Year of manufacture</t>
  </si>
  <si>
    <t>2025</t>
  </si>
  <si>
    <t>2024</t>
  </si>
  <si>
    <t>2023</t>
  </si>
  <si>
    <t>2022</t>
  </si>
  <si>
    <t>2021</t>
  </si>
  <si>
    <t>2020</t>
  </si>
  <si>
    <t>2019</t>
  </si>
  <si>
    <t>2018</t>
  </si>
  <si>
    <t>2017</t>
  </si>
  <si>
    <t>2016</t>
  </si>
  <si>
    <t>2015</t>
  </si>
  <si>
    <t>2014</t>
  </si>
  <si>
    <t>2013</t>
  </si>
  <si>
    <t>2012</t>
  </si>
  <si>
    <t>2011</t>
  </si>
  <si>
    <t>2001-2010</t>
  </si>
  <si>
    <t>1991-2000</t>
  </si>
  <si>
    <t>1981-1990</t>
  </si>
  <si>
    <t>1971-1980</t>
  </si>
  <si>
    <t>1961-1970</t>
  </si>
  <si>
    <t>1951-1960</t>
  </si>
  <si>
    <t>1900-1950</t>
  </si>
  <si>
    <t>Pre-1900</t>
  </si>
  <si>
    <t>Concessional approval RAV entries, by vehicle build year, June 2025</t>
  </si>
  <si>
    <t>Table 20  Specialist and Enthusiast Vehicle RAV entries, by SEV category and month, June 2025</t>
  </si>
  <si>
    <t>Campervans and Motorhomes</t>
  </si>
  <si>
    <t>Environmental</t>
  </si>
  <si>
    <t>Left-Hand Drive</t>
  </si>
  <si>
    <t>Mobility</t>
  </si>
  <si>
    <t>Performance</t>
  </si>
  <si>
    <t>Rarity</t>
  </si>
  <si>
    <t>Specialist and Enthusiast Vehicle RAV entries, by SEV category and month, June 2025</t>
  </si>
  <si>
    <t>Table 21  Specialist and Enthusiast Vehicle RAV entries, by vehicle type, June 2025</t>
  </si>
  <si>
    <t>Specialist and Enthusiast Vehicle RAV entries, by vehicle type, June 2025</t>
  </si>
  <si>
    <t>Table 22  Specialist and Enthusiast Vehicle RAV entries, top 20 makes and models, by vehicle typeb, June 2025</t>
  </si>
  <si>
    <t>Make-model</t>
  </si>
  <si>
    <t>Vehicle type</t>
  </si>
  <si>
    <t>Toyota CROWN</t>
  </si>
  <si>
    <t>Toyota VITZ</t>
  </si>
  <si>
    <t>Toyota COROLLA</t>
  </si>
  <si>
    <t>Toyota HIACE</t>
  </si>
  <si>
    <t>Toyota C-HR</t>
  </si>
  <si>
    <t>Toyota ALPHARD</t>
  </si>
  <si>
    <t>Nissan SERENA</t>
  </si>
  <si>
    <t>Honda ODYSSEY</t>
  </si>
  <si>
    <t>Toyota PRIUS</t>
  </si>
  <si>
    <t>Honda GRACE</t>
  </si>
  <si>
    <t>Toyota 80 SERIES</t>
  </si>
  <si>
    <t>Daihatsu HIJET</t>
  </si>
  <si>
    <t>Lexus LS460</t>
  </si>
  <si>
    <t>Honda FIT</t>
  </si>
  <si>
    <t>Suzuki NA</t>
  </si>
  <si>
    <t>Toyota ESTIMA</t>
  </si>
  <si>
    <t>Toyota SIENTA</t>
  </si>
  <si>
    <t>Honda VEZEL</t>
  </si>
  <si>
    <t>Mitsubishi DELICA</t>
  </si>
  <si>
    <t>All other</t>
  </si>
  <si>
    <t>Various</t>
  </si>
  <si>
    <t>Specialist and Enthusiast Vehicle RAV entries, top 20 makes and models, by vehicle typeb, June 2025</t>
  </si>
  <si>
    <t>Table 23  Second Stage of Manufacture RAV entries, by vehicle type and month, June 2025</t>
  </si>
  <si>
    <t>Second Stage of Manufacture RAV entries, by vehicle type and month, June 2025</t>
  </si>
  <si>
    <t>Table 24  Second Stage of Manufacture RAV entries, top 10 makes and models, June 2025</t>
  </si>
  <si>
    <t>NPS</t>
  </si>
  <si>
    <t>NQR</t>
  </si>
  <si>
    <t>Premcar</t>
  </si>
  <si>
    <t>Second Stage of Manufacture RAV entries, top 10 makes and models, June 2025</t>
  </si>
  <si>
    <t>Table 25  RAV entries of low ATM trailers (excluding caravans and camper trailers), top 20 makes, June 2025</t>
  </si>
  <si>
    <t>Stonegate Industries</t>
  </si>
  <si>
    <t>Victorian Trailers</t>
  </si>
  <si>
    <t>Century Trailers</t>
  </si>
  <si>
    <t>Telwater</t>
  </si>
  <si>
    <t>Bigman Trailer</t>
  </si>
  <si>
    <t>Dunbier</t>
  </si>
  <si>
    <t>MW Manufacturing</t>
  </si>
  <si>
    <t>Coastmac Trailers</t>
  </si>
  <si>
    <t>King Kong Trailers</t>
  </si>
  <si>
    <t>Balance Trailers</t>
  </si>
  <si>
    <t>Superior Trailers</t>
  </si>
  <si>
    <t>Xtreme Trailers</t>
  </si>
  <si>
    <t>Move Yourself Trailer Hire</t>
  </si>
  <si>
    <t>Amigo Trailer Solutions</t>
  </si>
  <si>
    <t>Cruiser Trailer And Chassis</t>
  </si>
  <si>
    <t>Modern Trailers</t>
  </si>
  <si>
    <t>Basic Trailers</t>
  </si>
  <si>
    <t>BTH Products</t>
  </si>
  <si>
    <t>A1 Trailers</t>
  </si>
  <si>
    <t>All States Trailers</t>
  </si>
  <si>
    <t>Other makes</t>
  </si>
  <si>
    <t>a. Low ATM trailer estimates are derived by removing caravans and camper trailers from all trailers with an ATM of 4,500kg or less.</t>
  </si>
  <si>
    <t>RAV entries of low ATM trailers (excluding caravans and camper trailers), top 20 makes, June 2025</t>
  </si>
  <si>
    <t>Table 26  RAV entries of low ATM trailers (excluding caravans and camper trailers), by tare weight, June 2025</t>
  </si>
  <si>
    <t>Tare weight</t>
  </si>
  <si>
    <t>&lt;= 500 kilograms</t>
  </si>
  <si>
    <t>&gt; 500 and &lt;= 750 kilograms</t>
  </si>
  <si>
    <t>&gt; 750 and &lt;= 1000 kilograms</t>
  </si>
  <si>
    <t>&gt; 1000 and &lt;= 1500 kilograms</t>
  </si>
  <si>
    <t>&gt; 1500 and &lt;= 2000 kilograms</t>
  </si>
  <si>
    <t>&gt; 2000 and &lt;= 2500 kilograms</t>
  </si>
  <si>
    <t>&gt; 2500 and &lt;= 3000 kilograms</t>
  </si>
  <si>
    <t>&gt; 3000 and &lt;= 3500 kilograms</t>
  </si>
  <si>
    <t>Other / Not stated</t>
  </si>
  <si>
    <t>RAV entries of low ATM trailers (excluding caravans and camper trailers), by tare weight, June 2025</t>
  </si>
  <si>
    <t>Table 27  RAV entries of high ATM trailers (excluding caravans and camper trailers), top 20 makes, June 2025</t>
  </si>
  <si>
    <t>Vawdrey</t>
  </si>
  <si>
    <t>Maxitrans</t>
  </si>
  <si>
    <t>Jamieson</t>
  </si>
  <si>
    <t>AAA Trailers</t>
  </si>
  <si>
    <t>Krueger</t>
  </si>
  <si>
    <t>Bruce Rock Engineering</t>
  </si>
  <si>
    <t>FWR Trailers</t>
  </si>
  <si>
    <t>Freightmore Transport</t>
  </si>
  <si>
    <t>Haulmark Trailers</t>
  </si>
  <si>
    <t>Robuk Engineering</t>
  </si>
  <si>
    <t>Freightmaster</t>
  </si>
  <si>
    <t>Howard Porter</t>
  </si>
  <si>
    <t>Stonestar</t>
  </si>
  <si>
    <t>Lionel Moore</t>
  </si>
  <si>
    <t>FTE Trailers</t>
  </si>
  <si>
    <t>Cimcau</t>
  </si>
  <si>
    <t>Gippsland Body Builders</t>
  </si>
  <si>
    <t>Tefco</t>
  </si>
  <si>
    <t>Duraquip</t>
  </si>
  <si>
    <t>Road West Transport</t>
  </si>
  <si>
    <t>a. High ATM trailer estimates are derived by removing caravans and camper trailers from all trailers with an ATM over 4.5 tonnes.</t>
  </si>
  <si>
    <t>RAV entries of high ATM trailers (excluding caravans and camper trailers), top 20 makes, June 2025</t>
  </si>
  <si>
    <t>Table 28  RAV entries of high ATM trailers (excluding caravans and camper trailers), by aggregate trailer mass, June 2025</t>
  </si>
  <si>
    <t>Gross trailer mass</t>
  </si>
  <si>
    <t>&gt; 4.5 and &lt;= 7.5 tonnes</t>
  </si>
  <si>
    <t>&gt; 7.5 and &lt;= 10.0 tonnes</t>
  </si>
  <si>
    <t>&gt; 10.0 and &lt;= 15.0 tonnes</t>
  </si>
  <si>
    <t>&gt; 15.0 and &lt;= 20.0 tonnes</t>
  </si>
  <si>
    <t>&gt; 20.0 and &lt;= 25.0 tonnes</t>
  </si>
  <si>
    <t>&gt; 25.0 and &lt;= 30.0 tonnes</t>
  </si>
  <si>
    <t>&gt; 30.0 and &lt;= 35.0 tonnes</t>
  </si>
  <si>
    <t>&gt; 35.0 and &lt;= 40.0 tonnes</t>
  </si>
  <si>
    <t>&gt; 40.0 and &lt;= 45.0 tonnes</t>
  </si>
  <si>
    <t>&gt; 45.0 and &lt;= 50.0 tonnes</t>
  </si>
  <si>
    <t>&gt; 50.0 and &lt;= 55.0 tonnes</t>
  </si>
  <si>
    <t>&gt; 55.0 and &lt;= 60.0 tonnes</t>
  </si>
  <si>
    <t>&gt; 60.0 tonnes</t>
  </si>
  <si>
    <t>RAV entries of high ATM trailers (excluding caravans and camper trailers), by aggregate trailer mass, June 2025</t>
  </si>
  <si>
    <t>Table 29  RAV entries of caravans and camper trailers, top 20 makes, June 2025</t>
  </si>
  <si>
    <t>Jayco</t>
  </si>
  <si>
    <t>Austrack Campers</t>
  </si>
  <si>
    <t>Regent RV</t>
  </si>
  <si>
    <t>Market Direct Campers</t>
  </si>
  <si>
    <t>Ezytrail</t>
  </si>
  <si>
    <t>Crusader Caravans</t>
  </si>
  <si>
    <t>Network RV</t>
  </si>
  <si>
    <t>New Age Caravans</t>
  </si>
  <si>
    <t>Design RV</t>
  </si>
  <si>
    <t>Leader</t>
  </si>
  <si>
    <t>Supreme Caravans</t>
  </si>
  <si>
    <t>Essential Caravans</t>
  </si>
  <si>
    <t>Stoney Creek Campers</t>
  </si>
  <si>
    <t>Fantasy Caravans</t>
  </si>
  <si>
    <t>On The Move Caravans</t>
  </si>
  <si>
    <t>Zone RV</t>
  </si>
  <si>
    <t>JB Caravans</t>
  </si>
  <si>
    <t>Lotus Caravans</t>
  </si>
  <si>
    <t>Opus Campers</t>
  </si>
  <si>
    <t>Urban Caravans</t>
  </si>
  <si>
    <t>a. Caravan and camper trailer RAV entry estimates are derived from trailer make and model information supplied to the RAV, and may not fully enumerate all caravans and camper trailer RAV entries.</t>
  </si>
  <si>
    <t>RAV entries of caravans and camper trailers, top 20 makes, June 2025</t>
  </si>
  <si>
    <t>Table 30  RAV entries of caravans and camper trailers, by tare weight, June 2025</t>
  </si>
  <si>
    <t>&gt; 500 and &lt;= 1000 kilograms</t>
  </si>
  <si>
    <t>&gt; 3500 and &lt;= 5000 kilograms</t>
  </si>
  <si>
    <t>&gt; 5000 kilograms</t>
  </si>
  <si>
    <t>RAV entries of caravans and camper trailers, by tare weight, June 2025</t>
  </si>
  <si>
    <t>Table 31  Vehicle recall notices issued, by month of issue, June 2023 to June 2025</t>
  </si>
  <si>
    <t>Trucks and buses</t>
  </si>
  <si>
    <t>Caravans and motorhomes</t>
  </si>
  <si>
    <t>Trailers</t>
  </si>
  <si>
    <t>Other vehicles</t>
  </si>
  <si>
    <t>Sources: ROVER and BITRE estimates.</t>
  </si>
  <si>
    <t>Vehicle recall notices issued, by month of issue, June 2023 to June 2025</t>
  </si>
  <si>
    <t>Table 32  Vehicle recalls, total vehicles affected, by month of issue, June 2023 to June 2025</t>
  </si>
  <si>
    <t>Recall notice vehicle category</t>
  </si>
  <si>
    <t>Vehicle recalls, total vehicles affected, by month of issue, June 2023 to June 2025</t>
  </si>
  <si>
    <t xml:space="preserve">  Department of Infrastructure, Transport, Regional Development, Communications, Sport and the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</si>
</sst>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name val="Arial"/>
    </font>
    <font>
      <sz val="10"/>
      <color rgb="FF000000"/>
      <name val="Calibri"/>
      <family val="2"/>
      <scheme val="minor"/>
    </font>
    <font>
      <sz val="28"/>
      <color theme="1"/>
      <name val="Calibri"/>
      <family val="2"/>
      <scheme val="minor"/>
    </font>
    <font>
      <sz val="12"/>
      <color rgb="FFFFFFFF"/>
      <name val="Calibri"/>
      <family val="2"/>
      <scheme val="minor"/>
    </font>
    <font>
      <b/>
      <sz val="22"/>
      <color theme="0"/>
      <name val="Calibri"/>
      <family val="2"/>
      <scheme val="minor"/>
    </font>
    <font>
      <sz val="9"/>
      <color theme="0"/>
      <name val="Calibri"/>
      <family val="2"/>
    </font>
    <font>
      <b/>
      <sz val="12"/>
      <color rgb="FFFFFFFF"/>
      <name val="Calibri"/>
    </font>
    <font>
      <u/>
      <sz val="8"/>
      <color theme="10"/>
      <name val="Arial"/>
    </font>
    <font>
      <sz val="8"/>
      <color rgb="FF0000FF"/>
      <name val="Calibri"/>
    </font>
    <font>
      <sz val="9"/>
      <color rgb="FF000000"/>
      <name val="Calibri"/>
    </font>
    <font>
      <u/>
      <sz val="9"/>
      <color theme="10"/>
      <name val="Calibri"/>
    </font>
    <font>
      <b/>
      <sz val="8"/>
      <color rgb="FF000000"/>
      <name val="Arial"/>
      <family val="2"/>
    </font>
    <font>
      <b/>
      <sz val="8"/>
      <color rgb="FF0065A4"/>
      <name val="Arial"/>
      <family val="2"/>
    </font>
    <font>
      <b/>
      <sz val="8"/>
      <color rgb="FF0065A4"/>
      <name val="Arial"/>
    </font>
    <font>
      <b/>
      <sz val="8"/>
      <color rgb="FF000000"/>
      <name val="Arial"/>
    </font>
    <font>
      <sz val="8"/>
      <color rgb="FF000000"/>
      <name val="Arial"/>
    </font>
    <font>
      <sz val="8"/>
      <color rgb="FF000000"/>
      <name val="Calibri"/>
    </font>
    <font>
      <u/>
      <sz val="8"/>
      <color theme="10"/>
      <name val="Calibri"/>
    </font>
    <font>
      <u/>
      <sz val="10"/>
      <color indexed="12"/>
      <name val="Arial"/>
      <family val="2"/>
    </font>
    <font>
      <b/>
      <sz val="14"/>
      <color rgb="FF000000"/>
      <name val="Calibri"/>
      <family val="2"/>
      <scheme val="minor"/>
    </font>
    <font>
      <sz val="10"/>
      <color rgb="FF000000"/>
      <name val="Arial"/>
      <family val="2"/>
    </font>
    <font>
      <b/>
      <sz val="10"/>
      <color rgb="FF000000"/>
      <name val="Arial"/>
      <family val="2"/>
    </font>
    <font>
      <b/>
      <sz val="10"/>
      <color rgb="FF000000"/>
      <name val="Calibri"/>
      <family val="2"/>
      <scheme val="minor"/>
    </font>
    <font>
      <u/>
      <sz val="10"/>
      <color indexed="12"/>
      <name val="Calibri"/>
      <family val="2"/>
      <scheme val="minor"/>
    </font>
    <font>
      <i/>
      <sz val="10"/>
      <name val="Calibri"/>
      <family val="2"/>
      <scheme val="minor"/>
    </font>
    <font>
      <sz val="10"/>
      <name val="Calibri"/>
      <family val="2"/>
      <scheme val="minor"/>
    </font>
    <font>
      <sz val="1"/>
      <name val="Calibri"/>
      <family val="2"/>
      <scheme val="minor"/>
    </font>
    <font>
      <i/>
      <sz val="9"/>
      <color theme="0"/>
      <name val="Calibri"/>
      <family val="2"/>
    </font>
  </fonts>
  <fills count="6">
    <fill>
      <patternFill patternType="none"/>
    </fill>
    <fill>
      <patternFill patternType="gray125"/>
    </fill>
    <fill>
      <patternFill patternType="solid">
        <fgColor indexed="9"/>
        <bgColor indexed="64"/>
      </patternFill>
    </fill>
    <fill>
      <patternFill patternType="solid">
        <fgColor rgb="FF0065A4"/>
        <bgColor indexed="64"/>
      </patternFill>
    </fill>
    <fill>
      <patternFill patternType="solid">
        <fgColor rgb="FF0065A4"/>
      </patternFill>
    </fill>
    <fill>
      <patternFill patternType="solid">
        <fgColor rgb="FF0065A9"/>
        <bgColor indexed="64"/>
      </patternFill>
    </fill>
  </fills>
  <borders count="2">
    <border>
      <left/>
      <right/>
      <top/>
      <bottom/>
      <diagonal/>
    </border>
    <border>
      <left/>
      <right/>
      <top/>
      <bottom style="thin">
        <color rgb="FF000000"/>
      </bottom>
      <diagonal/>
    </border>
  </borders>
  <cellStyleXfs count="1">
    <xf numFmtId="0" fontId="0" fillId="0" borderId="0"/>
  </cellStyleXfs>
  <cellXfs count="103">
    <xf numFmtId="0" fontId="0" fillId="0" borderId="0" xfId="0"/>
    <xf numFmtId="0" fontId="1" fillId="2" borderId="0" xfId="0" applyFont="1" applyFill="1" applyAlignment="1">
      <alignment vertical="center"/>
    </xf>
    <xf numFmtId="0" fontId="2" fillId="3" borderId="0" xfId="0" applyFont="1" applyFill="1" applyAlignment="1">
      <alignment horizontal="center" vertical="center"/>
    </xf>
    <xf numFmtId="0" fontId="3" fillId="3" borderId="0" xfId="0" applyFont="1" applyFill="1"/>
    <xf numFmtId="0" fontId="4" fillId="3" borderId="0" xfId="0" applyFont="1" applyFill="1" applyAlignment="1">
      <alignment vertical="center"/>
    </xf>
    <xf numFmtId="0" fontId="2" fillId="0" borderId="0" xfId="0" applyFont="1"/>
    <xf numFmtId="0" fontId="7" fillId="0" borderId="0" xfId="0" applyFont="1"/>
    <xf numFmtId="0" fontId="8" fillId="0" borderId="0" xfId="0" applyFont="1"/>
    <xf numFmtId="0" fontId="9" fillId="0" borderId="0" xfId="0" applyFont="1" applyAlignment="1">
      <alignment horizontal="left" vertical="top"/>
    </xf>
    <xf numFmtId="0" fontId="10" fillId="0" borderId="0" xfId="0" applyFont="1" applyAlignment="1">
      <alignment horizontal="left" vertical="top"/>
    </xf>
    <xf numFmtId="0" fontId="3" fillId="5" borderId="0" xfId="0" applyFont="1" applyFill="1"/>
    <xf numFmtId="0" fontId="2" fillId="5" borderId="0" xfId="0" applyFont="1" applyFill="1" applyAlignment="1">
      <alignment horizontal="center" vertical="center"/>
    </xf>
    <xf numFmtId="0" fontId="11" fillId="0" borderId="0" xfId="0" applyFont="1"/>
    <xf numFmtId="0" fontId="4" fillId="5" borderId="0" xfId="0" applyFont="1" applyFill="1" applyAlignment="1">
      <alignment vertical="center"/>
    </xf>
    <xf numFmtId="0" fontId="12" fillId="0" borderId="0" xfId="0" applyFont="1"/>
    <xf numFmtId="0" fontId="2" fillId="0" borderId="0" xfId="0" applyFont="1" applyAlignment="1">
      <alignment horizontal="center" vertical="center"/>
    </xf>
    <xf numFmtId="0" fontId="2" fillId="5" borderId="0" xfId="0" applyFont="1" applyFill="1"/>
    <xf numFmtId="0" fontId="13" fillId="0" borderId="0" xfId="0" applyFont="1" applyAlignment="1">
      <alignment horizontal="left" wrapText="1"/>
    </xf>
    <xf numFmtId="0" fontId="15" fillId="0" borderId="1" xfId="0" applyFont="1" applyBorder="1"/>
    <xf numFmtId="3" fontId="15" fillId="0" borderId="0" xfId="0" applyNumberFormat="1" applyFont="1"/>
    <xf numFmtId="0" fontId="14" fillId="0" borderId="0" xfId="0" applyFont="1" applyAlignment="1">
      <alignment horizontal="right" wrapText="1"/>
    </xf>
    <xf numFmtId="3" fontId="15" fillId="0" borderId="1" xfId="0" applyNumberFormat="1" applyFont="1" applyBorder="1"/>
    <xf numFmtId="0" fontId="16" fillId="0" borderId="0" xfId="0" applyFont="1" applyAlignment="1">
      <alignment horizontal="left" vertical="top"/>
    </xf>
    <xf numFmtId="0" fontId="17" fillId="0" borderId="0" xfId="0" applyFont="1" applyAlignment="1">
      <alignment horizontal="left" vertical="top"/>
    </xf>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3" fontId="15" fillId="0" borderId="0" xfId="0" applyNumberFormat="1" applyFont="1"/>
    <xf numFmtId="3" fontId="15" fillId="0" borderId="1" xfId="0" applyNumberFormat="1" applyFont="1" applyBorder="1"/>
    <xf numFmtId="0" fontId="18" fillId="0" borderId="0" xfId="0" applyFont="1"/>
    <xf numFmtId="0" fontId="19" fillId="0" borderId="0" xfId="0" applyFont="1"/>
    <xf numFmtId="0" fontId="20" fillId="0" borderId="0" xfId="0" applyFont="1" applyAlignment="1">
      <alignment horizontal="left" vertical="top" wrapText="1"/>
    </xf>
    <xf numFmtId="0" fontId="21" fillId="0" borderId="0" xfId="0" applyFont="1"/>
    <xf numFmtId="0" fontId="22" fillId="0" borderId="0" xfId="0" applyFont="1"/>
    <xf numFmtId="0" fontId="1" fillId="0" borderId="0" xfId="0" applyFont="1"/>
    <xf numFmtId="0" fontId="23" fillId="0" borderId="0" xfId="0" applyFont="1"/>
    <xf numFmtId="0" fontId="2" fillId="3" borderId="0" xfId="0" applyFont="1" applyFill="1" applyAlignment="1">
      <alignment horizontal="center" vertical="center"/>
    </xf>
    <xf numFmtId="0" fontId="5" fillId="3" borderId="0" xfId="0" applyFont="1" applyFill="1" applyAlignment="1">
      <alignment horizontal="left" vertical="justify" wrapText="1"/>
    </xf>
    <xf numFmtId="0" fontId="6" fillId="4" borderId="0" xfId="0" applyFont="1" applyFill="1" applyAlignment="1">
      <alignment horizontal="left" vertical="center" wrapText="1"/>
    </xf>
    <xf numFmtId="0" fontId="0" fillId="0" borderId="0" xfId="0"/>
    <xf numFmtId="0" fontId="9" fillId="0" borderId="0" xfId="0" applyFont="1" applyAlignment="1">
      <alignment horizontal="left" vertical="top" wrapText="1"/>
    </xf>
    <xf numFmtId="0" fontId="2" fillId="5" borderId="0" xfId="0" applyFont="1" applyFill="1" applyAlignment="1">
      <alignment horizontal="center" vertical="center"/>
    </xf>
    <xf numFmtId="0" fontId="14" fillId="0" borderId="1" xfId="0" applyFont="1" applyBorder="1" applyAlignment="1">
      <alignment horizontal="center"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1" fillId="0" borderId="0" xfId="0" applyFont="1" applyAlignment="1">
      <alignment horizontal="lef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666666"/>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336633"/>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0</xdr:row>
      <xdr:rowOff>105292</xdr:rowOff>
    </xdr:from>
    <xdr:to>
      <xdr:col>15</xdr:col>
      <xdr:colOff>361950</xdr:colOff>
      <xdr:row>1</xdr:row>
      <xdr:rowOff>206474</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209550" y="105292"/>
          <a:ext cx="8858250" cy="1006057"/>
          <a:chOff x="209550" y="105292"/>
          <a:chExt cx="8963025" cy="1006057"/>
        </a:xfrm>
      </xdr:grpSpPr>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222765"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9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9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A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B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B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C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D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E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E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F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F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0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0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1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2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3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3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4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5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6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6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7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7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8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8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9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9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9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A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A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B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B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B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C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C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D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D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E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E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1F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1F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1F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20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2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20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10</xdr:col>
      <xdr:colOff>123825</xdr:colOff>
      <xdr:row>1</xdr:row>
      <xdr:rowOff>206474</xdr:rowOff>
    </xdr:to>
    <xdr:grpSp>
      <xdr:nvGrpSpPr>
        <xdr:cNvPr id="5" name="Group 4">
          <a:extLst>
            <a:ext uri="{FF2B5EF4-FFF2-40B4-BE49-F238E27FC236}">
              <a16:creationId xmlns:a16="http://schemas.microsoft.com/office/drawing/2014/main" id="{00000000-0008-0000-21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2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21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3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4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6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7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85725</xdr:colOff>
      <xdr:row>0</xdr:row>
      <xdr:rowOff>105292</xdr:rowOff>
    </xdr:from>
    <xdr:to>
      <xdr:col>11</xdr:col>
      <xdr:colOff>381000</xdr:colOff>
      <xdr:row>1</xdr:row>
      <xdr:rowOff>206474</xdr:rowOff>
    </xdr:to>
    <xdr:grpSp>
      <xdr:nvGrpSpPr>
        <xdr:cNvPr id="5" name="Group 4">
          <a:extLst>
            <a:ext uri="{FF2B5EF4-FFF2-40B4-BE49-F238E27FC236}">
              <a16:creationId xmlns:a16="http://schemas.microsoft.com/office/drawing/2014/main" id="{00000000-0008-0000-0800-000005000000}"/>
            </a:ext>
          </a:extLst>
        </xdr:cNvPr>
        <xdr:cNvGrpSpPr/>
      </xdr:nvGrpSpPr>
      <xdr:grpSpPr>
        <a:xfrm>
          <a:off x="85725" y="105292"/>
          <a:ext cx="8963025" cy="1006057"/>
          <a:chOff x="85725" y="105292"/>
          <a:chExt cx="8963025" cy="1006057"/>
        </a:xfrm>
      </xdr:grpSpPr>
      <xdr:pic>
        <xdr:nvPicPr>
          <xdr:cNvPr id="3" name="Picture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85725" y="105292"/>
            <a:ext cx="8963025" cy="741915"/>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TextBox 3">
            <a:extLst>
              <a:ext uri="{FF2B5EF4-FFF2-40B4-BE49-F238E27FC236}">
                <a16:creationId xmlns:a16="http://schemas.microsoft.com/office/drawing/2014/main" id="{00000000-0008-0000-0800-000004000000}"/>
              </a:ext>
            </a:extLst>
          </xdr:cNvPr>
          <xdr:cNvSpPr txBox="1"/>
        </xdr:nvSpPr>
        <xdr:spPr>
          <a:xfrm>
            <a:off x="1098940" y="895349"/>
            <a:ext cx="4578938" cy="216000"/>
          </a:xfrm>
          <a:prstGeom prst="rect">
            <a:avLst/>
          </a:prstGeom>
          <a:solidFill>
            <a:srgbClr val="0065A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AU" sz="1200">
                <a:solidFill>
                  <a:schemeClr val="bg1"/>
                </a:solidFill>
              </a:rPr>
              <a:t>Bureau of Infrastructure and Transport Research Economics</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infrastructure.gov.au/copyrigh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infrastructure.gov.au/copyright"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infrastructure.gov.au/copyright"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infrastructure.gov.au/copyright"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hyperlink" Target="https://www.infrastructure.gov.au/copyrigh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hyperlink" Target="https://www.infrastructure.gov.au/copyright"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hyperlink" Target="https://www.infrastructure.gov.au/copyright"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hyperlink" Target="https://www.infrastructure.gov.au/copyright" TargetMode="Externa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hyperlink" Target="https://www.infrastructure.gov.au/copyright" TargetMode="Externa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hyperlink" Target="https://www.infrastructure.gov.au/copyright"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hyperlink" Target="https://www.infrastructure.gov.au/copyrig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frastructure.gov.au/copyright"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hyperlink" Target="https://www.infrastructure.gov.au/copyright"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hyperlink" Target="https://www.infrastructure.gov.au/copyright" TargetMode="Externa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hyperlink" Target="https://www.infrastructure.gov.au/copyright" TargetMode="Externa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hyperlink" Target="https://www.infrastructure.gov.au/copyright"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hyperlink" Target="https://www.infrastructure.gov.au/copyright" TargetMode="Externa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hyperlink" Target="https://www.infrastructure.gov.au/copyright"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hyperlink" Target="https://www.infrastructure.gov.au/copyright" TargetMode="Externa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hyperlink" Target="https://www.infrastructure.gov.au/copyright" TargetMode="Externa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hyperlink" Target="https://www.infrastructure.gov.au/copyright" TargetMode="External"/></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hyperlink" Target="https://www.infrastructure.gov.au/copyrigh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infrastructure.gov.au/copyright"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hyperlink" Target="https://www.infrastructure.gov.au/copyright" TargetMode="Externa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hyperlink" Target="https://www.infrastructure.gov.au/copyright" TargetMode="External"/></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hyperlink" Target="https://www.infrastructure.gov.au/copyright" TargetMode="Externa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hyperlink" Target="https://www.infrastructure.gov.au/copyright" TargetMode="External"/></Relationships>
</file>

<file path=xl/worksheets/_rels/sheet34.xml.rels><?xml version="1.0" encoding="UTF-8" standalone="yes"?>
<Relationships xmlns="http://schemas.openxmlformats.org/package/2006/relationships"><Relationship Id="rId3" Type="http://schemas.openxmlformats.org/officeDocument/2006/relationships/drawing" Target="../drawings/drawing34.xml"/><Relationship Id="rId2" Type="http://schemas.openxmlformats.org/officeDocument/2006/relationships/hyperlink" Target="https://www.infrastructure.gov.au/copyright" TargetMode="External"/><Relationship Id="rId1" Type="http://schemas.openxmlformats.org/officeDocument/2006/relationships/hyperlink" Target="https://www.bitre.gov.au/publications/2023/road-vehicle-entry-and-recall-statistic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infrastructure.gov.au/copyrigh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infrastructure.gov.au/copyright"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infrastructure.gov.au/copyright"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infrastructure.gov.au/copyright"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infrastructure.gov.au/copyright"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infrastructure.gov.au/copyrigh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0"/>
  <sheetViews>
    <sheetView showGridLines="0" tabSelected="1" workbookViewId="0">
      <pane ySplit="7" topLeftCell="A8" activePane="bottomLeft" state="frozen"/>
      <selection pane="bottomLeft" activeCell="A7" sqref="A7"/>
    </sheetView>
  </sheetViews>
  <sheetFormatPr defaultColWidth="12" defaultRowHeight="11.25" x14ac:dyDescent="0.2"/>
  <cols>
    <col min="1" max="1" width="2.1640625" customWidth="1"/>
    <col min="2" max="2" width="23" customWidth="1"/>
    <col min="3" max="3" width="19.5" customWidth="1"/>
    <col min="4" max="4" width="6.83203125" customWidth="1"/>
    <col min="5" max="16" width="9.1640625" customWidth="1"/>
  </cols>
  <sheetData>
    <row r="1" spans="1:16" ht="71.25" customHeight="1" x14ac:dyDescent="0.55000000000000004">
      <c r="A1" s="5"/>
      <c r="B1" s="93"/>
      <c r="C1" s="93"/>
      <c r="D1" s="93"/>
      <c r="E1" s="93"/>
      <c r="F1" s="2"/>
      <c r="G1" s="4"/>
      <c r="H1" s="4"/>
      <c r="I1" s="4"/>
      <c r="J1" s="4"/>
      <c r="K1" s="4"/>
      <c r="L1" s="4"/>
      <c r="M1" s="4"/>
      <c r="N1" s="4"/>
      <c r="O1" s="4"/>
      <c r="P1" s="4"/>
    </row>
    <row r="2" spans="1:16" ht="18" customHeight="1" x14ac:dyDescent="0.55000000000000004">
      <c r="A2" s="5"/>
      <c r="B2" s="3"/>
      <c r="C2" s="3"/>
      <c r="D2" s="2"/>
      <c r="E2" s="2"/>
      <c r="F2" s="2"/>
      <c r="G2" s="2"/>
      <c r="H2" s="2"/>
      <c r="I2" s="2"/>
      <c r="J2" s="2"/>
      <c r="K2" s="2"/>
      <c r="L2" s="2"/>
      <c r="M2" s="2"/>
      <c r="N2" s="2"/>
      <c r="O2" s="2"/>
      <c r="P2" s="2"/>
    </row>
    <row r="3" spans="1:16" ht="32.450000000000003" customHeight="1" x14ac:dyDescent="0.55000000000000004">
      <c r="A3" s="5"/>
      <c r="B3" s="4" t="s">
        <v>3</v>
      </c>
      <c r="C3" s="4"/>
      <c r="D3" s="2"/>
      <c r="E3" s="2"/>
      <c r="F3" s="2"/>
      <c r="G3" s="2"/>
      <c r="H3" s="2"/>
      <c r="I3" s="2"/>
      <c r="J3" s="2"/>
      <c r="K3" s="2"/>
      <c r="L3" s="2"/>
      <c r="M3" s="2"/>
      <c r="N3" s="2"/>
      <c r="O3" s="4"/>
      <c r="P3" s="4"/>
    </row>
    <row r="5" spans="1:16" ht="12.75" customHeight="1" x14ac:dyDescent="0.2">
      <c r="A5" s="17"/>
      <c r="B5" s="1"/>
    </row>
    <row r="6" spans="1:16" ht="120" customHeight="1" x14ac:dyDescent="0.2">
      <c r="B6" s="94" t="s">
        <v>11</v>
      </c>
      <c r="C6" s="94"/>
      <c r="D6" s="94"/>
      <c r="E6" s="94"/>
      <c r="F6" s="94"/>
      <c r="G6" s="94"/>
      <c r="H6" s="94"/>
      <c r="I6" s="94"/>
      <c r="J6" s="94"/>
      <c r="K6" s="94"/>
      <c r="L6" s="94"/>
      <c r="M6" s="94"/>
      <c r="N6" s="94"/>
      <c r="O6" s="94"/>
      <c r="P6" s="94"/>
    </row>
    <row r="7" spans="1:16" ht="11.25" customHeight="1" x14ac:dyDescent="0.2"/>
    <row r="8" spans="1:16" ht="15.75" customHeight="1" x14ac:dyDescent="0.2">
      <c r="B8" s="95" t="s">
        <v>13</v>
      </c>
      <c r="C8" s="96"/>
      <c r="D8" s="96"/>
      <c r="E8" s="96"/>
      <c r="F8" s="96"/>
      <c r="G8" s="96"/>
      <c r="H8" s="96"/>
      <c r="I8" s="96"/>
      <c r="J8" s="96"/>
      <c r="K8" s="96"/>
      <c r="L8" s="96"/>
      <c r="M8" s="96"/>
      <c r="N8" s="96"/>
      <c r="O8" s="96"/>
      <c r="P8" s="96"/>
    </row>
    <row r="9" spans="1:16" ht="6.95" customHeight="1" x14ac:dyDescent="0.2"/>
    <row r="10" spans="1:16" ht="11.25" customHeight="1" x14ac:dyDescent="0.2">
      <c r="B10" s="23" t="str">
        <f>HYPERLINK("#'Table 1'!A9", "Table 1")</f>
        <v>Table 1</v>
      </c>
      <c r="C10" s="22" t="s">
        <v>59</v>
      </c>
      <c r="D10" s="22"/>
      <c r="E10" s="22"/>
      <c r="F10" s="22"/>
      <c r="G10" s="22"/>
      <c r="H10" s="22"/>
      <c r="I10" s="22"/>
      <c r="J10" s="22"/>
      <c r="K10" s="22"/>
      <c r="L10" s="22"/>
      <c r="M10" s="22"/>
      <c r="N10" s="22"/>
      <c r="O10" s="22"/>
      <c r="P10" s="22"/>
    </row>
    <row r="11" spans="1:16" ht="11.25" customHeight="1" x14ac:dyDescent="0.2">
      <c r="B11" s="23" t="str">
        <f>HYPERLINK("#'Table 2'!A9", "Table 2")</f>
        <v>Table 2</v>
      </c>
      <c r="C11" s="22" t="s">
        <v>65</v>
      </c>
      <c r="D11" s="22"/>
      <c r="E11" s="22"/>
      <c r="F11" s="22"/>
      <c r="G11" s="22"/>
      <c r="H11" s="22"/>
      <c r="I11" s="22"/>
      <c r="J11" s="22"/>
      <c r="K11" s="22"/>
      <c r="L11" s="22"/>
      <c r="M11" s="22"/>
      <c r="N11" s="22"/>
      <c r="O11" s="22"/>
      <c r="P11" s="22"/>
    </row>
    <row r="12" spans="1:16" ht="11.25" customHeight="1" x14ac:dyDescent="0.2">
      <c r="B12" s="23" t="str">
        <f>HYPERLINK("#'Table 3'!A9", "Table 3")</f>
        <v>Table 3</v>
      </c>
      <c r="C12" s="22" t="s">
        <v>77</v>
      </c>
      <c r="D12" s="22"/>
      <c r="E12" s="22"/>
      <c r="F12" s="22"/>
      <c r="G12" s="22"/>
      <c r="H12" s="22"/>
      <c r="I12" s="22"/>
      <c r="J12" s="22"/>
      <c r="K12" s="22"/>
      <c r="L12" s="22"/>
      <c r="M12" s="22"/>
      <c r="N12" s="22"/>
      <c r="O12" s="22"/>
      <c r="P12" s="22"/>
    </row>
    <row r="13" spans="1:16" ht="11.25" customHeight="1" x14ac:dyDescent="0.2">
      <c r="B13" s="23" t="str">
        <f>HYPERLINK("#'Table 4'!A9", "Table 4")</f>
        <v>Table 4</v>
      </c>
      <c r="C13" s="22" t="s">
        <v>85</v>
      </c>
      <c r="D13" s="22"/>
      <c r="E13" s="22"/>
      <c r="F13" s="22"/>
      <c r="G13" s="22"/>
      <c r="H13" s="22"/>
      <c r="I13" s="22"/>
      <c r="J13" s="22"/>
      <c r="K13" s="22"/>
      <c r="L13" s="22"/>
      <c r="M13" s="22"/>
      <c r="N13" s="22"/>
      <c r="O13" s="22"/>
      <c r="P13" s="22"/>
    </row>
    <row r="14" spans="1:16" ht="11.25" customHeight="1" x14ac:dyDescent="0.2">
      <c r="B14" s="23" t="str">
        <f>HYPERLINK("#'Table 5'!A9", "Table 5")</f>
        <v>Table 5</v>
      </c>
      <c r="C14" s="22" t="s">
        <v>93</v>
      </c>
      <c r="D14" s="22"/>
      <c r="E14" s="22"/>
      <c r="F14" s="22"/>
      <c r="G14" s="22"/>
      <c r="H14" s="22"/>
      <c r="I14" s="22"/>
      <c r="J14" s="22"/>
      <c r="K14" s="22"/>
      <c r="L14" s="22"/>
      <c r="M14" s="22"/>
      <c r="N14" s="22"/>
      <c r="O14" s="22"/>
      <c r="P14" s="22"/>
    </row>
    <row r="15" spans="1:16" ht="11.25" customHeight="1" x14ac:dyDescent="0.2">
      <c r="B15" s="23" t="str">
        <f>HYPERLINK("#'Table 6'!A9", "Table 6")</f>
        <v>Table 6</v>
      </c>
      <c r="C15" s="22" t="s">
        <v>163</v>
      </c>
      <c r="D15" s="22"/>
      <c r="E15" s="22"/>
      <c r="F15" s="22"/>
      <c r="G15" s="22"/>
      <c r="H15" s="22"/>
      <c r="I15" s="22"/>
      <c r="J15" s="22"/>
      <c r="K15" s="22"/>
      <c r="L15" s="22"/>
      <c r="M15" s="22"/>
      <c r="N15" s="22"/>
      <c r="O15" s="22"/>
      <c r="P15" s="22"/>
    </row>
    <row r="16" spans="1:16" ht="11.25" customHeight="1" x14ac:dyDescent="0.2">
      <c r="B16" s="23" t="str">
        <f>HYPERLINK("#'Table 7'!A9", "Table 7")</f>
        <v>Table 7</v>
      </c>
      <c r="C16" s="22" t="s">
        <v>172</v>
      </c>
      <c r="D16" s="22"/>
      <c r="E16" s="22"/>
      <c r="F16" s="22"/>
      <c r="G16" s="22"/>
      <c r="H16" s="22"/>
      <c r="I16" s="22"/>
      <c r="J16" s="22"/>
      <c r="K16" s="22"/>
      <c r="L16" s="22"/>
      <c r="M16" s="22"/>
      <c r="N16" s="22"/>
      <c r="O16" s="22"/>
      <c r="P16" s="22"/>
    </row>
    <row r="17" spans="2:16" ht="11.25" customHeight="1" x14ac:dyDescent="0.2">
      <c r="B17" s="23" t="str">
        <f>HYPERLINK("#'Table 8'!A9", "Table 8")</f>
        <v>Table 8</v>
      </c>
      <c r="C17" s="22" t="s">
        <v>186</v>
      </c>
      <c r="D17" s="22"/>
      <c r="E17" s="22"/>
      <c r="F17" s="22"/>
      <c r="G17" s="22"/>
      <c r="H17" s="22"/>
      <c r="I17" s="22"/>
      <c r="J17" s="22"/>
      <c r="K17" s="22"/>
      <c r="L17" s="22"/>
      <c r="M17" s="22"/>
      <c r="N17" s="22"/>
      <c r="O17" s="22"/>
      <c r="P17" s="22"/>
    </row>
    <row r="18" spans="2:16" ht="11.25" customHeight="1" x14ac:dyDescent="0.2">
      <c r="B18" s="23" t="str">
        <f>HYPERLINK("#'Table 9'!A9", "Table 9")</f>
        <v>Table 9</v>
      </c>
      <c r="C18" s="22" t="s">
        <v>196</v>
      </c>
      <c r="D18" s="22"/>
      <c r="E18" s="22"/>
      <c r="F18" s="22"/>
      <c r="G18" s="22"/>
      <c r="H18" s="22"/>
      <c r="I18" s="22"/>
      <c r="J18" s="22"/>
      <c r="K18" s="22"/>
      <c r="L18" s="22"/>
      <c r="M18" s="22"/>
      <c r="N18" s="22"/>
      <c r="O18" s="22"/>
      <c r="P18" s="22"/>
    </row>
    <row r="19" spans="2:16" ht="11.25" customHeight="1" x14ac:dyDescent="0.2">
      <c r="B19" s="23" t="str">
        <f>HYPERLINK("#'Table 10'!A9", "Table 10")</f>
        <v>Table 10</v>
      </c>
      <c r="C19" s="22" t="s">
        <v>209</v>
      </c>
      <c r="D19" s="22"/>
      <c r="E19" s="22"/>
      <c r="F19" s="22"/>
      <c r="G19" s="22"/>
      <c r="H19" s="22"/>
      <c r="I19" s="22"/>
      <c r="J19" s="22"/>
      <c r="K19" s="22"/>
      <c r="L19" s="22"/>
      <c r="M19" s="22"/>
      <c r="N19" s="22"/>
      <c r="O19" s="22"/>
      <c r="P19" s="22"/>
    </row>
    <row r="20" spans="2:16" ht="11.25" customHeight="1" x14ac:dyDescent="0.2">
      <c r="B20" s="23" t="str">
        <f>HYPERLINK("#'Table 11'!A9", "Table 11")</f>
        <v>Table 11</v>
      </c>
      <c r="C20" s="22" t="s">
        <v>228</v>
      </c>
      <c r="D20" s="22"/>
      <c r="E20" s="22"/>
      <c r="F20" s="22"/>
      <c r="G20" s="22"/>
      <c r="H20" s="22"/>
      <c r="I20" s="22"/>
      <c r="J20" s="22"/>
      <c r="K20" s="22"/>
      <c r="L20" s="22"/>
      <c r="M20" s="22"/>
      <c r="N20" s="22"/>
      <c r="O20" s="22"/>
      <c r="P20" s="22"/>
    </row>
    <row r="21" spans="2:16" ht="11.25" customHeight="1" x14ac:dyDescent="0.2">
      <c r="B21" s="23" t="str">
        <f>HYPERLINK("#'Table 12'!A9", "Table 12")</f>
        <v>Table 12</v>
      </c>
      <c r="C21" s="22" t="s">
        <v>333</v>
      </c>
      <c r="D21" s="22"/>
      <c r="E21" s="22"/>
      <c r="F21" s="22"/>
      <c r="G21" s="22"/>
      <c r="H21" s="22"/>
      <c r="I21" s="22"/>
      <c r="J21" s="22"/>
      <c r="K21" s="22"/>
      <c r="L21" s="22"/>
      <c r="M21" s="22"/>
      <c r="N21" s="22"/>
      <c r="O21" s="22"/>
      <c r="P21" s="22"/>
    </row>
    <row r="22" spans="2:16" ht="11.25" customHeight="1" x14ac:dyDescent="0.2">
      <c r="B22" s="23" t="str">
        <f>HYPERLINK("#'Table 13'!A9", "Table 13")</f>
        <v>Table 13</v>
      </c>
      <c r="C22" s="22" t="s">
        <v>363</v>
      </c>
      <c r="D22" s="22"/>
      <c r="E22" s="22"/>
      <c r="F22" s="22"/>
      <c r="G22" s="22"/>
      <c r="H22" s="22"/>
      <c r="I22" s="22"/>
      <c r="J22" s="22"/>
      <c r="K22" s="22"/>
      <c r="L22" s="22"/>
      <c r="M22" s="22"/>
      <c r="N22" s="22"/>
      <c r="O22" s="22"/>
      <c r="P22" s="22"/>
    </row>
    <row r="23" spans="2:16" ht="11.25" customHeight="1" x14ac:dyDescent="0.2">
      <c r="B23" s="23" t="str">
        <f>HYPERLINK("#'Table 14'!A9", "Table 14")</f>
        <v>Table 14</v>
      </c>
      <c r="C23" s="22" t="s">
        <v>395</v>
      </c>
      <c r="D23" s="22"/>
      <c r="E23" s="22"/>
      <c r="F23" s="22"/>
      <c r="G23" s="22"/>
      <c r="H23" s="22"/>
      <c r="I23" s="22"/>
      <c r="J23" s="22"/>
      <c r="K23" s="22"/>
      <c r="L23" s="22"/>
      <c r="M23" s="22"/>
      <c r="N23" s="22"/>
      <c r="O23" s="22"/>
      <c r="P23" s="22"/>
    </row>
    <row r="24" spans="2:16" ht="11.25" customHeight="1" x14ac:dyDescent="0.2">
      <c r="B24" s="23" t="str">
        <f>HYPERLINK("#'Table 15'!A9", "Table 15")</f>
        <v>Table 15</v>
      </c>
      <c r="C24" s="22" t="s">
        <v>441</v>
      </c>
      <c r="D24" s="22"/>
      <c r="E24" s="22"/>
      <c r="F24" s="22"/>
      <c r="G24" s="22"/>
      <c r="H24" s="22"/>
      <c r="I24" s="22"/>
      <c r="J24" s="22"/>
      <c r="K24" s="22"/>
      <c r="L24" s="22"/>
      <c r="M24" s="22"/>
      <c r="N24" s="22"/>
      <c r="O24" s="22"/>
      <c r="P24" s="22"/>
    </row>
    <row r="25" spans="2:16" ht="11.25" customHeight="1" x14ac:dyDescent="0.2">
      <c r="B25" s="23" t="str">
        <f>HYPERLINK("#'Table 16'!A9", "Table 16")</f>
        <v>Table 16</v>
      </c>
      <c r="C25" s="22" t="s">
        <v>474</v>
      </c>
      <c r="D25" s="22"/>
      <c r="E25" s="22"/>
      <c r="F25" s="22"/>
      <c r="G25" s="22"/>
      <c r="H25" s="22"/>
      <c r="I25" s="22"/>
      <c r="J25" s="22"/>
      <c r="K25" s="22"/>
      <c r="L25" s="22"/>
      <c r="M25" s="22"/>
      <c r="N25" s="22"/>
      <c r="O25" s="22"/>
      <c r="P25" s="22"/>
    </row>
    <row r="26" spans="2:16" ht="11.25" customHeight="1" x14ac:dyDescent="0.2">
      <c r="B26" s="23" t="str">
        <f>HYPERLINK("#'Table 17'!A9", "Table 17")</f>
        <v>Table 17</v>
      </c>
      <c r="C26" s="22" t="s">
        <v>538</v>
      </c>
      <c r="D26" s="22"/>
      <c r="E26" s="22"/>
      <c r="F26" s="22"/>
      <c r="G26" s="22"/>
      <c r="H26" s="22"/>
      <c r="I26" s="22"/>
      <c r="J26" s="22"/>
      <c r="K26" s="22"/>
      <c r="L26" s="22"/>
      <c r="M26" s="22"/>
      <c r="N26" s="22"/>
      <c r="O26" s="22"/>
      <c r="P26" s="22"/>
    </row>
    <row r="27" spans="2:16" ht="11.25" customHeight="1" x14ac:dyDescent="0.2">
      <c r="B27" s="23" t="str">
        <f>HYPERLINK("#'Table 18'!A9", "Table 18")</f>
        <v>Table 18</v>
      </c>
      <c r="C27" s="22" t="s">
        <v>541</v>
      </c>
      <c r="D27" s="22"/>
      <c r="E27" s="22"/>
      <c r="F27" s="22"/>
      <c r="G27" s="22"/>
      <c r="H27" s="22"/>
      <c r="I27" s="22"/>
      <c r="J27" s="22"/>
      <c r="K27" s="22"/>
      <c r="L27" s="22"/>
      <c r="M27" s="22"/>
      <c r="N27" s="22"/>
      <c r="O27" s="22"/>
      <c r="P27" s="22"/>
    </row>
    <row r="28" spans="2:16" ht="11.25" customHeight="1" x14ac:dyDescent="0.2">
      <c r="B28" s="23" t="str">
        <f>HYPERLINK("#'Table 19'!A9", "Table 19")</f>
        <v>Table 19</v>
      </c>
      <c r="C28" s="22" t="s">
        <v>567</v>
      </c>
      <c r="D28" s="22"/>
      <c r="E28" s="22"/>
      <c r="F28" s="22"/>
      <c r="G28" s="22"/>
      <c r="H28" s="22"/>
      <c r="I28" s="22"/>
      <c r="J28" s="22"/>
      <c r="K28" s="22"/>
      <c r="L28" s="22"/>
      <c r="M28" s="22"/>
      <c r="N28" s="22"/>
      <c r="O28" s="22"/>
      <c r="P28" s="22"/>
    </row>
    <row r="29" spans="2:16" ht="11.25" customHeight="1" x14ac:dyDescent="0.2">
      <c r="B29" s="23" t="str">
        <f>HYPERLINK("#'Table 20'!A9", "Table 20")</f>
        <v>Table 20</v>
      </c>
      <c r="C29" s="22" t="s">
        <v>575</v>
      </c>
      <c r="D29" s="22"/>
      <c r="E29" s="22"/>
      <c r="F29" s="22"/>
      <c r="G29" s="22"/>
      <c r="H29" s="22"/>
      <c r="I29" s="22"/>
      <c r="J29" s="22"/>
      <c r="K29" s="22"/>
      <c r="L29" s="22"/>
      <c r="M29" s="22"/>
      <c r="N29" s="22"/>
      <c r="O29" s="22"/>
      <c r="P29" s="22"/>
    </row>
    <row r="30" spans="2:16" ht="11.25" customHeight="1" x14ac:dyDescent="0.2">
      <c r="B30" s="23" t="str">
        <f>HYPERLINK("#'Table 21'!A9", "Table 21")</f>
        <v>Table 21</v>
      </c>
      <c r="C30" s="22" t="s">
        <v>577</v>
      </c>
      <c r="D30" s="22"/>
      <c r="E30" s="22"/>
      <c r="F30" s="22"/>
      <c r="G30" s="22"/>
      <c r="H30" s="22"/>
      <c r="I30" s="22"/>
      <c r="J30" s="22"/>
      <c r="K30" s="22"/>
      <c r="L30" s="22"/>
      <c r="M30" s="22"/>
      <c r="N30" s="22"/>
      <c r="O30" s="22"/>
      <c r="P30" s="22"/>
    </row>
    <row r="31" spans="2:16" ht="11.25" customHeight="1" x14ac:dyDescent="0.2">
      <c r="B31" s="23" t="str">
        <f>HYPERLINK("#'Table 22'!A9", "Table 22")</f>
        <v>Table 22</v>
      </c>
      <c r="C31" s="22" t="s">
        <v>602</v>
      </c>
      <c r="D31" s="22"/>
      <c r="E31" s="22"/>
      <c r="F31" s="22"/>
      <c r="G31" s="22"/>
      <c r="H31" s="22"/>
      <c r="I31" s="22"/>
      <c r="J31" s="22"/>
      <c r="K31" s="22"/>
      <c r="L31" s="22"/>
      <c r="M31" s="22"/>
      <c r="N31" s="22"/>
      <c r="O31" s="22"/>
      <c r="P31" s="22"/>
    </row>
    <row r="32" spans="2:16" ht="11.25" customHeight="1" x14ac:dyDescent="0.2">
      <c r="B32" s="23" t="str">
        <f>HYPERLINK("#'Table 23'!A9", "Table 23")</f>
        <v>Table 23</v>
      </c>
      <c r="C32" s="22" t="s">
        <v>604</v>
      </c>
      <c r="D32" s="22"/>
      <c r="E32" s="22"/>
      <c r="F32" s="22"/>
      <c r="G32" s="22"/>
      <c r="H32" s="22"/>
      <c r="I32" s="22"/>
      <c r="J32" s="22"/>
      <c r="K32" s="22"/>
      <c r="L32" s="22"/>
      <c r="M32" s="22"/>
      <c r="N32" s="22"/>
      <c r="O32" s="22"/>
      <c r="P32" s="22"/>
    </row>
    <row r="33" spans="2:16" ht="11.25" customHeight="1" x14ac:dyDescent="0.2">
      <c r="B33" s="23" t="str">
        <f>HYPERLINK("#'Table 24'!A9", "Table 24")</f>
        <v>Table 24</v>
      </c>
      <c r="C33" s="22" t="s">
        <v>609</v>
      </c>
      <c r="D33" s="22"/>
      <c r="E33" s="22"/>
      <c r="F33" s="22"/>
      <c r="G33" s="22"/>
      <c r="H33" s="22"/>
      <c r="I33" s="22"/>
      <c r="J33" s="22"/>
      <c r="K33" s="22"/>
      <c r="L33" s="22"/>
      <c r="M33" s="22"/>
      <c r="N33" s="22"/>
      <c r="O33" s="22"/>
      <c r="P33" s="22"/>
    </row>
    <row r="34" spans="2:16" ht="11.25" customHeight="1" x14ac:dyDescent="0.2">
      <c r="B34" s="23" t="str">
        <f>HYPERLINK("#'Table 25'!A9", "Table 25")</f>
        <v>Table 25</v>
      </c>
      <c r="C34" s="22" t="s">
        <v>633</v>
      </c>
      <c r="D34" s="22"/>
      <c r="E34" s="22"/>
      <c r="F34" s="22"/>
      <c r="G34" s="22"/>
      <c r="H34" s="22"/>
      <c r="I34" s="22"/>
      <c r="J34" s="22"/>
      <c r="K34" s="22"/>
      <c r="L34" s="22"/>
      <c r="M34" s="22"/>
      <c r="N34" s="22"/>
      <c r="O34" s="22"/>
      <c r="P34" s="22"/>
    </row>
    <row r="35" spans="2:16" ht="11.25" customHeight="1" x14ac:dyDescent="0.2">
      <c r="B35" s="23" t="str">
        <f>HYPERLINK("#'Table 26'!A9", "Table 26")</f>
        <v>Table 26</v>
      </c>
      <c r="C35" s="22" t="s">
        <v>645</v>
      </c>
      <c r="D35" s="22"/>
      <c r="E35" s="22"/>
      <c r="F35" s="22"/>
      <c r="G35" s="22"/>
      <c r="H35" s="22"/>
      <c r="I35" s="22"/>
      <c r="J35" s="22"/>
      <c r="K35" s="22"/>
      <c r="L35" s="22"/>
      <c r="M35" s="22"/>
      <c r="N35" s="22"/>
      <c r="O35" s="22"/>
      <c r="P35" s="22"/>
    </row>
    <row r="36" spans="2:16" ht="11.25" customHeight="1" x14ac:dyDescent="0.2">
      <c r="B36" s="23" t="str">
        <f>HYPERLINK("#'Table 27'!A9", "Table 27")</f>
        <v>Table 27</v>
      </c>
      <c r="C36" s="22" t="s">
        <v>668</v>
      </c>
      <c r="D36" s="22"/>
      <c r="E36" s="22"/>
      <c r="F36" s="22"/>
      <c r="G36" s="22"/>
      <c r="H36" s="22"/>
      <c r="I36" s="22"/>
      <c r="J36" s="22"/>
      <c r="K36" s="22"/>
      <c r="L36" s="22"/>
      <c r="M36" s="22"/>
      <c r="N36" s="22"/>
      <c r="O36" s="22"/>
      <c r="P36" s="22"/>
    </row>
    <row r="37" spans="2:16" ht="11.25" customHeight="1" x14ac:dyDescent="0.2">
      <c r="B37" s="23" t="str">
        <f>HYPERLINK("#'Table 28'!A9", "Table 28")</f>
        <v>Table 28</v>
      </c>
      <c r="C37" s="22" t="s">
        <v>684</v>
      </c>
      <c r="D37" s="22"/>
      <c r="E37" s="22"/>
      <c r="F37" s="22"/>
      <c r="G37" s="22"/>
      <c r="H37" s="22"/>
      <c r="I37" s="22"/>
      <c r="J37" s="22"/>
      <c r="K37" s="22"/>
      <c r="L37" s="22"/>
      <c r="M37" s="22"/>
      <c r="N37" s="22"/>
      <c r="O37" s="22"/>
      <c r="P37" s="22"/>
    </row>
    <row r="38" spans="2:16" ht="11.25" customHeight="1" x14ac:dyDescent="0.2">
      <c r="B38" s="23" t="str">
        <f>HYPERLINK("#'Table 29'!A9", "Table 29")</f>
        <v>Table 29</v>
      </c>
      <c r="C38" s="22" t="s">
        <v>707</v>
      </c>
      <c r="D38" s="22"/>
      <c r="E38" s="22"/>
      <c r="F38" s="22"/>
      <c r="G38" s="22"/>
      <c r="H38" s="22"/>
      <c r="I38" s="22"/>
      <c r="J38" s="22"/>
      <c r="K38" s="22"/>
      <c r="L38" s="22"/>
      <c r="M38" s="22"/>
      <c r="N38" s="22"/>
      <c r="O38" s="22"/>
      <c r="P38" s="22"/>
    </row>
    <row r="39" spans="2:16" ht="11.25" customHeight="1" x14ac:dyDescent="0.2">
      <c r="B39" s="23" t="str">
        <f>HYPERLINK("#'Table 30'!A9", "Table 30")</f>
        <v>Table 30</v>
      </c>
      <c r="C39" s="22" t="s">
        <v>712</v>
      </c>
      <c r="D39" s="22"/>
      <c r="E39" s="22"/>
      <c r="F39" s="22"/>
      <c r="G39" s="22"/>
      <c r="H39" s="22"/>
      <c r="I39" s="22"/>
      <c r="J39" s="22"/>
      <c r="K39" s="22"/>
      <c r="L39" s="22"/>
      <c r="M39" s="22"/>
      <c r="N39" s="22"/>
      <c r="O39" s="22"/>
      <c r="P39" s="22"/>
    </row>
    <row r="40" spans="2:16" ht="11.25" customHeight="1" x14ac:dyDescent="0.2">
      <c r="B40" s="23" t="str">
        <f>HYPERLINK("#'Table 31'!A9", "Table 31")</f>
        <v>Table 31</v>
      </c>
      <c r="C40" s="22" t="s">
        <v>719</v>
      </c>
      <c r="D40" s="22"/>
      <c r="E40" s="22"/>
      <c r="F40" s="22"/>
      <c r="G40" s="22"/>
      <c r="H40" s="22"/>
      <c r="I40" s="22"/>
      <c r="J40" s="22"/>
      <c r="K40" s="22"/>
      <c r="L40" s="22"/>
      <c r="M40" s="22"/>
      <c r="N40" s="22"/>
      <c r="O40" s="22"/>
      <c r="P40" s="22"/>
    </row>
    <row r="41" spans="2:16" ht="11.25" customHeight="1" x14ac:dyDescent="0.2">
      <c r="B41" s="23" t="str">
        <f>HYPERLINK("#'Table 32'!A9", "Table 32")</f>
        <v>Table 32</v>
      </c>
      <c r="C41" s="22" t="s">
        <v>722</v>
      </c>
      <c r="D41" s="22"/>
      <c r="E41" s="22"/>
      <c r="F41" s="22"/>
      <c r="G41" s="22"/>
      <c r="H41" s="22"/>
      <c r="I41" s="22"/>
      <c r="J41" s="22"/>
      <c r="K41" s="22"/>
      <c r="L41" s="22"/>
      <c r="M41" s="22"/>
      <c r="N41" s="22"/>
      <c r="O41" s="22"/>
      <c r="P41" s="22"/>
    </row>
    <row r="43" spans="2:16" x14ac:dyDescent="0.2">
      <c r="B43" s="7" t="str">
        <f>HYPERLINK("#'Explanatory Notes'!A5", "Explanatory Notes")</f>
        <v>Explanatory Notes</v>
      </c>
    </row>
    <row r="45" spans="2:16" ht="15.75" customHeight="1" x14ac:dyDescent="0.2">
      <c r="B45" s="95" t="s">
        <v>14</v>
      </c>
      <c r="C45" s="96"/>
      <c r="D45" s="96"/>
      <c r="E45" s="96"/>
      <c r="F45" s="96"/>
      <c r="G45" s="96"/>
      <c r="H45" s="96"/>
      <c r="I45" s="96"/>
      <c r="J45" s="96"/>
      <c r="K45" s="96"/>
      <c r="L45" s="96"/>
      <c r="M45" s="96"/>
      <c r="N45" s="96"/>
      <c r="O45" s="96"/>
      <c r="P45" s="96"/>
    </row>
    <row r="46" spans="2:16" ht="6.95" customHeight="1" x14ac:dyDescent="0.2"/>
    <row r="47" spans="2:16" ht="28.5" customHeight="1" x14ac:dyDescent="0.2">
      <c r="B47" s="97" t="s">
        <v>15</v>
      </c>
      <c r="C47" s="96"/>
      <c r="D47" s="96"/>
      <c r="E47" s="96"/>
      <c r="F47" s="96"/>
      <c r="G47" s="96"/>
      <c r="H47" s="96"/>
      <c r="I47" s="96"/>
      <c r="J47" s="96"/>
      <c r="K47" s="96"/>
      <c r="L47" s="96"/>
      <c r="M47" s="96"/>
      <c r="N47" s="96"/>
      <c r="O47" s="96"/>
      <c r="P47" s="96"/>
    </row>
    <row r="48" spans="2:16" ht="6.95" customHeight="1" x14ac:dyDescent="0.2"/>
    <row r="49" spans="2:16" ht="15.75" customHeight="1" x14ac:dyDescent="0.2">
      <c r="B49" s="95" t="s">
        <v>16</v>
      </c>
      <c r="C49" s="96"/>
      <c r="D49" s="96"/>
      <c r="E49" s="96"/>
      <c r="F49" s="96"/>
      <c r="G49" s="96"/>
      <c r="H49" s="96"/>
      <c r="I49" s="96"/>
      <c r="J49" s="96"/>
      <c r="K49" s="96"/>
      <c r="L49" s="96"/>
      <c r="M49" s="96"/>
      <c r="N49" s="96"/>
      <c r="O49" s="96"/>
      <c r="P49" s="96"/>
    </row>
    <row r="50" spans="2:16" ht="6.95" customHeight="1" x14ac:dyDescent="0.2">
      <c r="B50" s="8"/>
    </row>
    <row r="51" spans="2:16" ht="12" x14ac:dyDescent="0.2">
      <c r="B51" s="8" t="s">
        <v>17</v>
      </c>
    </row>
    <row r="52" spans="2:16" ht="6.95" customHeight="1" x14ac:dyDescent="0.2">
      <c r="B52" s="8"/>
    </row>
    <row r="53" spans="2:16" ht="12" x14ac:dyDescent="0.2">
      <c r="B53" s="8" t="s">
        <v>18</v>
      </c>
    </row>
    <row r="54" spans="2:16" ht="12" x14ac:dyDescent="0.2">
      <c r="B54" s="8" t="s">
        <v>723</v>
      </c>
    </row>
    <row r="55" spans="2:16" ht="12" x14ac:dyDescent="0.2">
      <c r="B55" s="8" t="s">
        <v>19</v>
      </c>
    </row>
    <row r="56" spans="2:16" ht="12" x14ac:dyDescent="0.2">
      <c r="B56" s="8" t="s">
        <v>20</v>
      </c>
    </row>
    <row r="57" spans="2:16" ht="12" x14ac:dyDescent="0.2">
      <c r="B57" s="8" t="s">
        <v>21</v>
      </c>
    </row>
    <row r="58" spans="2:16" ht="12" x14ac:dyDescent="0.2">
      <c r="B58" s="8"/>
    </row>
    <row r="59" spans="2:16" ht="12" x14ac:dyDescent="0.2">
      <c r="B59" s="9" t="s">
        <v>22</v>
      </c>
    </row>
    <row r="60" spans="2:16" ht="12" x14ac:dyDescent="0.2">
      <c r="B60" s="8"/>
    </row>
  </sheetData>
  <sheetProtection sheet="1"/>
  <mergeCells count="6">
    <mergeCell ref="B49:P49"/>
    <mergeCell ref="B1:E1"/>
    <mergeCell ref="B6:P6"/>
    <mergeCell ref="B8:P8"/>
    <mergeCell ref="B45:P45"/>
    <mergeCell ref="B47:P47"/>
  </mergeCells>
  <hyperlinks>
    <hyperlink ref="B59" r:id="rId1" xr:uid="{00000000-0004-0000-0000-000000000000}"/>
  </hyperlinks>
  <pageMargins left="0.7" right="0.7" top="0.75" bottom="0.75" header="0.3" footer="0.3"/>
  <pageSetup paperSize="9" orientation="portrait" horizontalDpi="300" verticalDpi="30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29"/>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187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8" t="s">
        <v>95</v>
      </c>
      <c r="B10" s="38" t="s">
        <v>96</v>
      </c>
      <c r="C10" s="20" t="s">
        <v>30</v>
      </c>
      <c r="D10" s="20" t="s">
        <v>31</v>
      </c>
      <c r="E10" s="20" t="s">
        <v>42</v>
      </c>
      <c r="F10" s="20" t="s">
        <v>97</v>
      </c>
      <c r="G10" s="20" t="s">
        <v>98</v>
      </c>
    </row>
    <row r="11" spans="1:16" x14ac:dyDescent="0.2">
      <c r="A11" s="38" t="s">
        <v>99</v>
      </c>
      <c r="B11" s="38" t="s">
        <v>188</v>
      </c>
      <c r="C11" s="38">
        <v>282</v>
      </c>
      <c r="D11" s="38">
        <v>331</v>
      </c>
      <c r="E11" s="38">
        <v>344</v>
      </c>
      <c r="F11" s="38">
        <v>1562</v>
      </c>
      <c r="G11" s="38">
        <v>3635</v>
      </c>
    </row>
    <row r="12" spans="1:16" x14ac:dyDescent="0.2">
      <c r="A12" s="38" t="s">
        <v>101</v>
      </c>
      <c r="B12" s="38" t="s">
        <v>152</v>
      </c>
      <c r="C12" s="38">
        <v>215</v>
      </c>
      <c r="D12" s="38">
        <v>235</v>
      </c>
      <c r="E12" s="38">
        <v>316</v>
      </c>
      <c r="F12" s="38">
        <v>1046</v>
      </c>
      <c r="G12" s="38">
        <v>2290</v>
      </c>
    </row>
    <row r="13" spans="1:16" x14ac:dyDescent="0.2">
      <c r="A13" s="38" t="s">
        <v>103</v>
      </c>
      <c r="B13" s="38" t="s">
        <v>130</v>
      </c>
      <c r="C13" s="38">
        <v>175</v>
      </c>
      <c r="D13" s="38">
        <v>255</v>
      </c>
      <c r="E13" s="38">
        <v>328</v>
      </c>
      <c r="F13" s="38">
        <v>1665</v>
      </c>
      <c r="G13" s="38">
        <v>4091</v>
      </c>
    </row>
    <row r="14" spans="1:16" x14ac:dyDescent="0.2">
      <c r="A14" s="38" t="s">
        <v>105</v>
      </c>
      <c r="B14" s="38" t="s">
        <v>189</v>
      </c>
      <c r="C14" s="38">
        <v>107</v>
      </c>
      <c r="D14" s="38">
        <v>71</v>
      </c>
      <c r="E14" s="38">
        <v>44</v>
      </c>
      <c r="F14" s="38">
        <v>358</v>
      </c>
      <c r="G14" s="38">
        <v>692</v>
      </c>
    </row>
    <row r="15" spans="1:16" x14ac:dyDescent="0.2">
      <c r="A15" s="38" t="s">
        <v>107</v>
      </c>
      <c r="B15" s="38" t="s">
        <v>190</v>
      </c>
      <c r="C15" s="38">
        <v>90</v>
      </c>
      <c r="D15" s="38">
        <v>63</v>
      </c>
      <c r="E15" s="38">
        <v>137</v>
      </c>
      <c r="F15" s="38">
        <v>643</v>
      </c>
      <c r="G15" s="38">
        <v>1167</v>
      </c>
    </row>
    <row r="16" spans="1:16" x14ac:dyDescent="0.2">
      <c r="A16" s="38" t="s">
        <v>109</v>
      </c>
      <c r="B16" s="38" t="s">
        <v>191</v>
      </c>
      <c r="C16" s="38">
        <v>70</v>
      </c>
      <c r="D16" s="38">
        <v>52</v>
      </c>
      <c r="E16" s="38">
        <v>49</v>
      </c>
      <c r="F16" s="38">
        <v>304</v>
      </c>
      <c r="G16" s="38">
        <v>551</v>
      </c>
    </row>
    <row r="17" spans="1:7" x14ac:dyDescent="0.2">
      <c r="A17" s="38" t="s">
        <v>111</v>
      </c>
      <c r="B17" s="38" t="s">
        <v>177</v>
      </c>
      <c r="C17" s="38">
        <v>66</v>
      </c>
      <c r="D17" s="38">
        <v>61</v>
      </c>
      <c r="E17" s="38">
        <v>69</v>
      </c>
      <c r="F17" s="38">
        <v>541</v>
      </c>
      <c r="G17" s="38">
        <v>982</v>
      </c>
    </row>
    <row r="18" spans="1:7" x14ac:dyDescent="0.2">
      <c r="A18" s="38" t="s">
        <v>113</v>
      </c>
      <c r="B18" s="38" t="s">
        <v>124</v>
      </c>
      <c r="C18" s="38">
        <v>61</v>
      </c>
      <c r="D18" s="38">
        <v>71</v>
      </c>
      <c r="E18" s="38">
        <v>117</v>
      </c>
      <c r="F18" s="38">
        <v>511</v>
      </c>
      <c r="G18" s="38">
        <v>1180</v>
      </c>
    </row>
    <row r="19" spans="1:7" x14ac:dyDescent="0.2">
      <c r="A19" s="38" t="s">
        <v>115</v>
      </c>
      <c r="B19" s="38" t="s">
        <v>192</v>
      </c>
      <c r="C19" s="38">
        <v>57</v>
      </c>
      <c r="D19" s="38">
        <v>50</v>
      </c>
      <c r="E19" s="38">
        <v>74</v>
      </c>
      <c r="F19" s="38">
        <v>218</v>
      </c>
      <c r="G19" s="38">
        <v>377</v>
      </c>
    </row>
    <row r="20" spans="1:7" x14ac:dyDescent="0.2">
      <c r="A20" s="38" t="s">
        <v>117</v>
      </c>
      <c r="B20" s="38" t="s">
        <v>178</v>
      </c>
      <c r="C20" s="38">
        <v>48</v>
      </c>
      <c r="D20" s="38">
        <v>22</v>
      </c>
      <c r="E20" s="38">
        <v>38</v>
      </c>
      <c r="F20" s="38">
        <v>184</v>
      </c>
      <c r="G20" s="38">
        <v>467</v>
      </c>
    </row>
    <row r="21" spans="1:7" x14ac:dyDescent="0.2">
      <c r="A21" s="38" t="s">
        <v>119</v>
      </c>
      <c r="B21" s="38" t="s">
        <v>174</v>
      </c>
      <c r="C21" s="38">
        <v>27</v>
      </c>
      <c r="D21" s="38">
        <v>0</v>
      </c>
      <c r="E21" s="38">
        <v>190</v>
      </c>
      <c r="F21" s="38">
        <v>1068</v>
      </c>
      <c r="G21" s="38">
        <v>2229</v>
      </c>
    </row>
    <row r="22" spans="1:7" x14ac:dyDescent="0.2">
      <c r="A22" s="38" t="s">
        <v>121</v>
      </c>
      <c r="B22" s="38" t="s">
        <v>193</v>
      </c>
      <c r="C22" s="38">
        <v>15</v>
      </c>
      <c r="D22" s="38">
        <v>10</v>
      </c>
      <c r="E22" s="38">
        <v>10</v>
      </c>
      <c r="F22" s="38">
        <v>89</v>
      </c>
      <c r="G22" s="38">
        <v>170</v>
      </c>
    </row>
    <row r="23" spans="1:7" x14ac:dyDescent="0.2">
      <c r="A23" s="38" t="s">
        <v>123</v>
      </c>
      <c r="B23" s="38" t="s">
        <v>183</v>
      </c>
      <c r="C23" s="38">
        <v>10</v>
      </c>
      <c r="D23" s="38">
        <v>104</v>
      </c>
      <c r="E23" s="38">
        <v>62</v>
      </c>
      <c r="F23" s="38">
        <v>197</v>
      </c>
      <c r="G23" s="38">
        <v>672</v>
      </c>
    </row>
    <row r="24" spans="1:7" x14ac:dyDescent="0.2">
      <c r="A24" s="38" t="s">
        <v>125</v>
      </c>
      <c r="B24" s="38" t="s">
        <v>194</v>
      </c>
      <c r="C24" s="38">
        <v>9</v>
      </c>
      <c r="D24" s="38">
        <v>5</v>
      </c>
      <c r="E24" s="38">
        <v>0</v>
      </c>
      <c r="F24" s="38">
        <v>59</v>
      </c>
      <c r="G24" s="38">
        <v>89</v>
      </c>
    </row>
    <row r="25" spans="1:7" x14ac:dyDescent="0.2">
      <c r="A25" s="38" t="s">
        <v>127</v>
      </c>
      <c r="B25" s="38" t="s">
        <v>195</v>
      </c>
      <c r="C25" s="38">
        <v>8</v>
      </c>
      <c r="D25" s="38">
        <v>6</v>
      </c>
      <c r="E25" s="38">
        <v>28</v>
      </c>
      <c r="F25" s="38">
        <v>65</v>
      </c>
      <c r="G25" s="38">
        <v>160</v>
      </c>
    </row>
    <row r="26" spans="1:7" x14ac:dyDescent="0.2">
      <c r="A26" s="38" t="s">
        <v>129</v>
      </c>
      <c r="B26" s="38" t="s">
        <v>160</v>
      </c>
      <c r="C26" s="38">
        <v>10</v>
      </c>
      <c r="D26" s="38">
        <v>27</v>
      </c>
      <c r="E26" s="38">
        <v>51</v>
      </c>
      <c r="F26" s="38">
        <v>198</v>
      </c>
      <c r="G26" s="38">
        <v>456</v>
      </c>
    </row>
    <row r="27" spans="1:7" x14ac:dyDescent="0.2">
      <c r="A27" s="39" t="s">
        <v>29</v>
      </c>
      <c r="B27" s="39" t="s">
        <v>161</v>
      </c>
      <c r="C27" s="39">
        <v>1250</v>
      </c>
      <c r="D27" s="39">
        <v>1363</v>
      </c>
      <c r="E27" s="39">
        <v>1857</v>
      </c>
      <c r="F27" s="39">
        <v>8708</v>
      </c>
      <c r="G27" s="39">
        <v>19208</v>
      </c>
    </row>
    <row r="28" spans="1:7" x14ac:dyDescent="0.2">
      <c r="A28" s="100" t="s">
        <v>162</v>
      </c>
      <c r="B28" s="100"/>
      <c r="C28" s="100"/>
      <c r="D28" s="100"/>
      <c r="E28" s="100"/>
      <c r="F28" s="100"/>
      <c r="G28" s="100"/>
    </row>
    <row r="29" spans="1:7" x14ac:dyDescent="0.2">
      <c r="A29" s="100" t="s">
        <v>58</v>
      </c>
      <c r="B29" s="100"/>
      <c r="C29" s="100"/>
      <c r="D29" s="100"/>
      <c r="E29" s="100"/>
      <c r="F29" s="100"/>
      <c r="G29" s="100"/>
    </row>
  </sheetData>
  <sheetProtection sheet="1"/>
  <mergeCells count="3">
    <mergeCell ref="B1:E1"/>
    <mergeCell ref="A28:G28"/>
    <mergeCell ref="A29:G29"/>
  </mergeCells>
  <hyperlinks>
    <hyperlink ref="A7" r:id="rId1" xr:uid="{00000000-0004-0000-0900-000000000000}"/>
  </hyperlinks>
  <pageMargins left="0.7" right="0.7" top="0.75" bottom="0.75" header="0.3" footer="0.3"/>
  <pageSetup paperSize="9" orientation="portrait"/>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197</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0" t="s">
        <v>95</v>
      </c>
      <c r="B10" s="40" t="s">
        <v>96</v>
      </c>
      <c r="C10" s="20" t="s">
        <v>30</v>
      </c>
      <c r="D10" s="20" t="s">
        <v>31</v>
      </c>
      <c r="E10" s="20" t="s">
        <v>42</v>
      </c>
      <c r="F10" s="20" t="s">
        <v>97</v>
      </c>
      <c r="G10" s="20" t="s">
        <v>98</v>
      </c>
    </row>
    <row r="11" spans="1:16" x14ac:dyDescent="0.2">
      <c r="A11" s="40" t="s">
        <v>99</v>
      </c>
      <c r="B11" s="40" t="s">
        <v>102</v>
      </c>
      <c r="C11" s="40">
        <v>791</v>
      </c>
      <c r="D11" s="40">
        <v>884</v>
      </c>
      <c r="E11" s="40">
        <v>398</v>
      </c>
      <c r="F11" s="40">
        <v>3549</v>
      </c>
      <c r="G11" s="40">
        <v>5235</v>
      </c>
    </row>
    <row r="12" spans="1:16" x14ac:dyDescent="0.2">
      <c r="A12" s="40" t="s">
        <v>101</v>
      </c>
      <c r="B12" s="40" t="s">
        <v>198</v>
      </c>
      <c r="C12" s="40">
        <v>37</v>
      </c>
      <c r="D12" s="40">
        <v>23</v>
      </c>
      <c r="E12" s="40">
        <v>35</v>
      </c>
      <c r="F12" s="40">
        <v>170</v>
      </c>
      <c r="G12" s="40">
        <v>359</v>
      </c>
    </row>
    <row r="13" spans="1:16" x14ac:dyDescent="0.2">
      <c r="A13" s="40" t="s">
        <v>103</v>
      </c>
      <c r="B13" s="40" t="s">
        <v>177</v>
      </c>
      <c r="C13" s="40">
        <v>28</v>
      </c>
      <c r="D13" s="40">
        <v>40</v>
      </c>
      <c r="E13" s="40">
        <v>24</v>
      </c>
      <c r="F13" s="40">
        <v>135</v>
      </c>
      <c r="G13" s="40">
        <v>256</v>
      </c>
    </row>
    <row r="14" spans="1:16" x14ac:dyDescent="0.2">
      <c r="A14" s="40" t="s">
        <v>105</v>
      </c>
      <c r="B14" s="40" t="s">
        <v>126</v>
      </c>
      <c r="C14" s="40">
        <v>25</v>
      </c>
      <c r="D14" s="40">
        <v>1</v>
      </c>
      <c r="E14" s="40">
        <v>6</v>
      </c>
      <c r="F14" s="40">
        <v>89</v>
      </c>
      <c r="G14" s="40">
        <v>206</v>
      </c>
    </row>
    <row r="15" spans="1:16" x14ac:dyDescent="0.2">
      <c r="A15" s="40" t="s">
        <v>107</v>
      </c>
      <c r="B15" s="40" t="s">
        <v>199</v>
      </c>
      <c r="C15" s="40">
        <v>23</v>
      </c>
      <c r="D15" s="40">
        <v>11</v>
      </c>
      <c r="E15" s="40">
        <v>20</v>
      </c>
      <c r="F15" s="40">
        <v>91</v>
      </c>
      <c r="G15" s="40">
        <v>175</v>
      </c>
    </row>
    <row r="16" spans="1:16" x14ac:dyDescent="0.2">
      <c r="A16" s="40" t="s">
        <v>109</v>
      </c>
      <c r="B16" s="40" t="s">
        <v>200</v>
      </c>
      <c r="C16" s="40">
        <v>23</v>
      </c>
      <c r="D16" s="40">
        <v>49</v>
      </c>
      <c r="E16" s="40">
        <v>55</v>
      </c>
      <c r="F16" s="40">
        <v>237</v>
      </c>
      <c r="G16" s="40">
        <v>539</v>
      </c>
    </row>
    <row r="17" spans="1:7" x14ac:dyDescent="0.2">
      <c r="A17" s="40" t="s">
        <v>111</v>
      </c>
      <c r="B17" s="40" t="s">
        <v>182</v>
      </c>
      <c r="C17" s="40">
        <v>16</v>
      </c>
      <c r="D17" s="40">
        <v>14</v>
      </c>
      <c r="E17" s="40">
        <v>31</v>
      </c>
      <c r="F17" s="40">
        <v>43</v>
      </c>
      <c r="G17" s="40">
        <v>254</v>
      </c>
    </row>
    <row r="18" spans="1:7" x14ac:dyDescent="0.2">
      <c r="A18" s="40" t="s">
        <v>113</v>
      </c>
      <c r="B18" s="40" t="s">
        <v>180</v>
      </c>
      <c r="C18" s="40">
        <v>15</v>
      </c>
      <c r="D18" s="40">
        <v>0</v>
      </c>
      <c r="E18" s="40">
        <v>0</v>
      </c>
      <c r="F18" s="40">
        <v>15</v>
      </c>
      <c r="G18" s="40">
        <v>16</v>
      </c>
    </row>
    <row r="19" spans="1:7" x14ac:dyDescent="0.2">
      <c r="A19" s="40" t="s">
        <v>115</v>
      </c>
      <c r="B19" s="40" t="s">
        <v>158</v>
      </c>
      <c r="C19" s="40">
        <v>15</v>
      </c>
      <c r="D19" s="40">
        <v>32</v>
      </c>
      <c r="E19" s="40">
        <v>9</v>
      </c>
      <c r="F19" s="40">
        <v>202</v>
      </c>
      <c r="G19" s="40">
        <v>376</v>
      </c>
    </row>
    <row r="20" spans="1:7" x14ac:dyDescent="0.2">
      <c r="A20" s="40" t="s">
        <v>117</v>
      </c>
      <c r="B20" s="40" t="s">
        <v>201</v>
      </c>
      <c r="C20" s="40">
        <v>8</v>
      </c>
      <c r="D20" s="40">
        <v>14</v>
      </c>
      <c r="E20" s="40">
        <v>10</v>
      </c>
      <c r="F20" s="40">
        <v>54</v>
      </c>
      <c r="G20" s="40">
        <v>110</v>
      </c>
    </row>
    <row r="21" spans="1:7" x14ac:dyDescent="0.2">
      <c r="A21" s="40" t="s">
        <v>119</v>
      </c>
      <c r="B21" s="40" t="s">
        <v>190</v>
      </c>
      <c r="C21" s="40">
        <v>4</v>
      </c>
      <c r="D21" s="40">
        <v>9</v>
      </c>
      <c r="E21" s="40">
        <v>1</v>
      </c>
      <c r="F21" s="40">
        <v>43</v>
      </c>
      <c r="G21" s="40">
        <v>63</v>
      </c>
    </row>
    <row r="22" spans="1:7" x14ac:dyDescent="0.2">
      <c r="A22" s="40" t="s">
        <v>121</v>
      </c>
      <c r="B22" s="40" t="s">
        <v>202</v>
      </c>
      <c r="C22" s="40">
        <v>3</v>
      </c>
      <c r="D22" s="40">
        <v>1</v>
      </c>
      <c r="E22" s="40">
        <v>3</v>
      </c>
      <c r="F22" s="40">
        <v>7</v>
      </c>
      <c r="G22" s="40">
        <v>21</v>
      </c>
    </row>
    <row r="23" spans="1:7" x14ac:dyDescent="0.2">
      <c r="A23" s="40" t="s">
        <v>123</v>
      </c>
      <c r="B23" s="40" t="s">
        <v>124</v>
      </c>
      <c r="C23" s="40">
        <v>3</v>
      </c>
      <c r="D23" s="40">
        <v>11</v>
      </c>
      <c r="E23" s="40">
        <v>11</v>
      </c>
      <c r="F23" s="40">
        <v>42</v>
      </c>
      <c r="G23" s="40">
        <v>92</v>
      </c>
    </row>
    <row r="24" spans="1:7" x14ac:dyDescent="0.2">
      <c r="A24" s="40" t="s">
        <v>125</v>
      </c>
      <c r="B24" s="40" t="s">
        <v>203</v>
      </c>
      <c r="C24" s="40">
        <v>1</v>
      </c>
      <c r="D24" s="40">
        <v>2</v>
      </c>
      <c r="E24" s="40">
        <v>2</v>
      </c>
      <c r="F24" s="40">
        <v>11</v>
      </c>
      <c r="G24" s="40">
        <v>19</v>
      </c>
    </row>
    <row r="25" spans="1:7" x14ac:dyDescent="0.2">
      <c r="A25" s="40" t="s">
        <v>127</v>
      </c>
      <c r="B25" s="40" t="s">
        <v>204</v>
      </c>
      <c r="C25" s="40">
        <v>1</v>
      </c>
      <c r="D25" s="40">
        <v>5</v>
      </c>
      <c r="E25" s="40">
        <v>0</v>
      </c>
      <c r="F25" s="40">
        <v>10</v>
      </c>
      <c r="G25" s="40">
        <v>18</v>
      </c>
    </row>
    <row r="26" spans="1:7" x14ac:dyDescent="0.2">
      <c r="A26" s="40" t="s">
        <v>129</v>
      </c>
      <c r="B26" s="40" t="s">
        <v>152</v>
      </c>
      <c r="C26" s="40">
        <v>1</v>
      </c>
      <c r="D26" s="40">
        <v>0</v>
      </c>
      <c r="E26" s="40">
        <v>0</v>
      </c>
      <c r="F26" s="40">
        <v>1</v>
      </c>
      <c r="G26" s="40">
        <v>4</v>
      </c>
    </row>
    <row r="27" spans="1:7" x14ac:dyDescent="0.2">
      <c r="A27" s="40" t="s">
        <v>131</v>
      </c>
      <c r="B27" s="40" t="s">
        <v>205</v>
      </c>
      <c r="C27" s="40">
        <v>0</v>
      </c>
      <c r="D27" s="40">
        <v>0</v>
      </c>
      <c r="E27" s="40">
        <v>0</v>
      </c>
      <c r="F27" s="40">
        <v>0</v>
      </c>
      <c r="G27" s="40">
        <v>0</v>
      </c>
    </row>
    <row r="28" spans="1:7" x14ac:dyDescent="0.2">
      <c r="A28" s="40" t="s">
        <v>133</v>
      </c>
      <c r="B28" s="40" t="s">
        <v>206</v>
      </c>
      <c r="C28" s="40">
        <v>0</v>
      </c>
      <c r="D28" s="40">
        <v>0</v>
      </c>
      <c r="E28" s="40">
        <v>0</v>
      </c>
      <c r="F28" s="40">
        <v>0</v>
      </c>
      <c r="G28" s="40">
        <v>2</v>
      </c>
    </row>
    <row r="29" spans="1:7" x14ac:dyDescent="0.2">
      <c r="A29" s="40" t="s">
        <v>135</v>
      </c>
      <c r="B29" s="40" t="s">
        <v>207</v>
      </c>
      <c r="C29" s="40">
        <v>0</v>
      </c>
      <c r="D29" s="40">
        <v>8</v>
      </c>
      <c r="E29" s="40">
        <v>3</v>
      </c>
      <c r="F29" s="40">
        <v>13</v>
      </c>
      <c r="G29" s="40">
        <v>48</v>
      </c>
    </row>
    <row r="30" spans="1:7" x14ac:dyDescent="0.2">
      <c r="A30" s="40" t="s">
        <v>137</v>
      </c>
      <c r="B30" s="40" t="s">
        <v>208</v>
      </c>
      <c r="C30" s="40">
        <v>0</v>
      </c>
      <c r="D30" s="40">
        <v>0</v>
      </c>
      <c r="E30" s="40">
        <v>1</v>
      </c>
      <c r="F30" s="40">
        <v>7</v>
      </c>
      <c r="G30" s="40">
        <v>22</v>
      </c>
    </row>
    <row r="31" spans="1:7" x14ac:dyDescent="0.2">
      <c r="A31" s="40" t="s">
        <v>139</v>
      </c>
      <c r="B31" s="40" t="s">
        <v>160</v>
      </c>
      <c r="C31" s="40">
        <v>0</v>
      </c>
      <c r="D31" s="40">
        <v>13</v>
      </c>
      <c r="E31" s="40">
        <v>26</v>
      </c>
      <c r="F31" s="40">
        <v>101</v>
      </c>
      <c r="G31" s="40">
        <v>402</v>
      </c>
    </row>
    <row r="32" spans="1:7" x14ac:dyDescent="0.2">
      <c r="A32" s="41" t="s">
        <v>29</v>
      </c>
      <c r="B32" s="41" t="s">
        <v>161</v>
      </c>
      <c r="C32" s="41">
        <v>994</v>
      </c>
      <c r="D32" s="41">
        <v>1117</v>
      </c>
      <c r="E32" s="41">
        <v>635</v>
      </c>
      <c r="F32" s="41">
        <v>4820</v>
      </c>
      <c r="G32" s="41">
        <v>8217</v>
      </c>
    </row>
    <row r="33" spans="1:7" x14ac:dyDescent="0.2">
      <c r="A33" s="100" t="s">
        <v>162</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0A00-000000000000}"/>
  </hyperlinks>
  <pageMargins left="0.7" right="0.7" top="0.75" bottom="0.75" header="0.3" footer="0.3"/>
  <pageSetup paperSize="9" orientation="portrait"/>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210</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2" t="s">
        <v>95</v>
      </c>
      <c r="B10" s="42" t="s">
        <v>96</v>
      </c>
      <c r="C10" s="20" t="s">
        <v>30</v>
      </c>
      <c r="D10" s="20" t="s">
        <v>31</v>
      </c>
      <c r="E10" s="20" t="s">
        <v>42</v>
      </c>
      <c r="F10" s="20" t="s">
        <v>97</v>
      </c>
      <c r="G10" s="20" t="s">
        <v>98</v>
      </c>
    </row>
    <row r="11" spans="1:16" x14ac:dyDescent="0.2">
      <c r="A11" s="42" t="s">
        <v>99</v>
      </c>
      <c r="B11" s="42" t="s">
        <v>211</v>
      </c>
      <c r="C11" s="42">
        <v>900</v>
      </c>
      <c r="D11" s="42">
        <v>627</v>
      </c>
      <c r="E11" s="42">
        <v>878</v>
      </c>
      <c r="F11" s="42">
        <v>4711</v>
      </c>
      <c r="G11" s="42">
        <v>9332</v>
      </c>
    </row>
    <row r="12" spans="1:16" x14ac:dyDescent="0.2">
      <c r="A12" s="42" t="s">
        <v>101</v>
      </c>
      <c r="B12" s="42" t="s">
        <v>132</v>
      </c>
      <c r="C12" s="42">
        <v>596</v>
      </c>
      <c r="D12" s="42">
        <v>831</v>
      </c>
      <c r="E12" s="42">
        <v>221</v>
      </c>
      <c r="F12" s="42">
        <v>3737</v>
      </c>
      <c r="G12" s="42">
        <v>7614</v>
      </c>
    </row>
    <row r="13" spans="1:16" x14ac:dyDescent="0.2">
      <c r="A13" s="42" t="s">
        <v>103</v>
      </c>
      <c r="B13" s="42" t="s">
        <v>212</v>
      </c>
      <c r="C13" s="42">
        <v>586</v>
      </c>
      <c r="D13" s="42">
        <v>625</v>
      </c>
      <c r="E13" s="42">
        <v>60</v>
      </c>
      <c r="F13" s="42">
        <v>3245</v>
      </c>
      <c r="G13" s="42">
        <v>4770</v>
      </c>
    </row>
    <row r="14" spans="1:16" x14ac:dyDescent="0.2">
      <c r="A14" s="42" t="s">
        <v>105</v>
      </c>
      <c r="B14" s="42" t="s">
        <v>213</v>
      </c>
      <c r="C14" s="42">
        <v>355</v>
      </c>
      <c r="D14" s="42">
        <v>252</v>
      </c>
      <c r="E14" s="42">
        <v>298</v>
      </c>
      <c r="F14" s="42">
        <v>2134</v>
      </c>
      <c r="G14" s="42">
        <v>4351</v>
      </c>
    </row>
    <row r="15" spans="1:16" x14ac:dyDescent="0.2">
      <c r="A15" s="42" t="s">
        <v>107</v>
      </c>
      <c r="B15" s="42" t="s">
        <v>114</v>
      </c>
      <c r="C15" s="42">
        <v>336</v>
      </c>
      <c r="D15" s="42">
        <v>307</v>
      </c>
      <c r="E15" s="42">
        <v>281</v>
      </c>
      <c r="F15" s="42">
        <v>1904</v>
      </c>
      <c r="G15" s="42">
        <v>3624</v>
      </c>
    </row>
    <row r="16" spans="1:16" x14ac:dyDescent="0.2">
      <c r="A16" s="42" t="s">
        <v>109</v>
      </c>
      <c r="B16" s="42" t="s">
        <v>214</v>
      </c>
      <c r="C16" s="42">
        <v>235</v>
      </c>
      <c r="D16" s="42">
        <v>90</v>
      </c>
      <c r="E16" s="42">
        <v>147</v>
      </c>
      <c r="F16" s="42">
        <v>1173</v>
      </c>
      <c r="G16" s="42">
        <v>2328</v>
      </c>
    </row>
    <row r="17" spans="1:7" x14ac:dyDescent="0.2">
      <c r="A17" s="42" t="s">
        <v>111</v>
      </c>
      <c r="B17" s="42" t="s">
        <v>134</v>
      </c>
      <c r="C17" s="42">
        <v>166</v>
      </c>
      <c r="D17" s="42">
        <v>157</v>
      </c>
      <c r="E17" s="42">
        <v>150</v>
      </c>
      <c r="F17" s="42">
        <v>1263</v>
      </c>
      <c r="G17" s="42">
        <v>2597</v>
      </c>
    </row>
    <row r="18" spans="1:7" x14ac:dyDescent="0.2">
      <c r="A18" s="42" t="s">
        <v>113</v>
      </c>
      <c r="B18" s="42" t="s">
        <v>215</v>
      </c>
      <c r="C18" s="42">
        <v>160</v>
      </c>
      <c r="D18" s="42">
        <v>183</v>
      </c>
      <c r="E18" s="42">
        <v>199</v>
      </c>
      <c r="F18" s="42">
        <v>681</v>
      </c>
      <c r="G18" s="42">
        <v>1809</v>
      </c>
    </row>
    <row r="19" spans="1:7" x14ac:dyDescent="0.2">
      <c r="A19" s="42" t="s">
        <v>115</v>
      </c>
      <c r="B19" s="42" t="s">
        <v>216</v>
      </c>
      <c r="C19" s="42">
        <v>116</v>
      </c>
      <c r="D19" s="42">
        <v>364</v>
      </c>
      <c r="E19" s="42">
        <v>0</v>
      </c>
      <c r="F19" s="42">
        <v>1237</v>
      </c>
      <c r="G19" s="42">
        <v>2270</v>
      </c>
    </row>
    <row r="20" spans="1:7" x14ac:dyDescent="0.2">
      <c r="A20" s="42" t="s">
        <v>117</v>
      </c>
      <c r="B20" s="42" t="s">
        <v>217</v>
      </c>
      <c r="C20" s="42">
        <v>108</v>
      </c>
      <c r="D20" s="42">
        <v>0</v>
      </c>
      <c r="E20" s="42">
        <v>54</v>
      </c>
      <c r="F20" s="42">
        <v>589</v>
      </c>
      <c r="G20" s="42">
        <v>1236</v>
      </c>
    </row>
    <row r="21" spans="1:7" x14ac:dyDescent="0.2">
      <c r="A21" s="42" t="s">
        <v>119</v>
      </c>
      <c r="B21" s="42" t="s">
        <v>218</v>
      </c>
      <c r="C21" s="42">
        <v>106</v>
      </c>
      <c r="D21" s="42">
        <v>0</v>
      </c>
      <c r="E21" s="42">
        <v>0</v>
      </c>
      <c r="F21" s="42">
        <v>108</v>
      </c>
      <c r="G21" s="42">
        <v>108</v>
      </c>
    </row>
    <row r="22" spans="1:7" x14ac:dyDescent="0.2">
      <c r="A22" s="42" t="s">
        <v>121</v>
      </c>
      <c r="B22" s="42" t="s">
        <v>219</v>
      </c>
      <c r="C22" s="42">
        <v>105</v>
      </c>
      <c r="D22" s="42">
        <v>94</v>
      </c>
      <c r="E22" s="42">
        <v>0</v>
      </c>
      <c r="F22" s="42">
        <v>249</v>
      </c>
      <c r="G22" s="42">
        <v>404</v>
      </c>
    </row>
    <row r="23" spans="1:7" x14ac:dyDescent="0.2">
      <c r="A23" s="42" t="s">
        <v>123</v>
      </c>
      <c r="B23" s="42" t="s">
        <v>220</v>
      </c>
      <c r="C23" s="42">
        <v>67</v>
      </c>
      <c r="D23" s="42">
        <v>357</v>
      </c>
      <c r="E23" s="42">
        <v>222</v>
      </c>
      <c r="F23" s="42">
        <v>2989</v>
      </c>
      <c r="G23" s="42">
        <v>6294</v>
      </c>
    </row>
    <row r="24" spans="1:7" x14ac:dyDescent="0.2">
      <c r="A24" s="42" t="s">
        <v>125</v>
      </c>
      <c r="B24" s="42" t="s">
        <v>221</v>
      </c>
      <c r="C24" s="42">
        <v>61</v>
      </c>
      <c r="D24" s="42">
        <v>61</v>
      </c>
      <c r="E24" s="42">
        <v>22</v>
      </c>
      <c r="F24" s="42">
        <v>319</v>
      </c>
      <c r="G24" s="42">
        <v>530</v>
      </c>
    </row>
    <row r="25" spans="1:7" x14ac:dyDescent="0.2">
      <c r="A25" s="42" t="s">
        <v>127</v>
      </c>
      <c r="B25" s="42" t="s">
        <v>222</v>
      </c>
      <c r="C25" s="42">
        <v>51</v>
      </c>
      <c r="D25" s="42">
        <v>40</v>
      </c>
      <c r="E25" s="42">
        <v>44</v>
      </c>
      <c r="F25" s="42">
        <v>291</v>
      </c>
      <c r="G25" s="42">
        <v>671</v>
      </c>
    </row>
    <row r="26" spans="1:7" x14ac:dyDescent="0.2">
      <c r="A26" s="42" t="s">
        <v>129</v>
      </c>
      <c r="B26" s="42" t="s">
        <v>223</v>
      </c>
      <c r="C26" s="42">
        <v>44</v>
      </c>
      <c r="D26" s="42">
        <v>1</v>
      </c>
      <c r="E26" s="42">
        <v>0</v>
      </c>
      <c r="F26" s="42">
        <v>99</v>
      </c>
      <c r="G26" s="42">
        <v>153</v>
      </c>
    </row>
    <row r="27" spans="1:7" x14ac:dyDescent="0.2">
      <c r="A27" s="42" t="s">
        <v>131</v>
      </c>
      <c r="B27" s="42" t="s">
        <v>224</v>
      </c>
      <c r="C27" s="42">
        <v>36</v>
      </c>
      <c r="D27" s="42">
        <v>0</v>
      </c>
      <c r="E27" s="42">
        <v>36</v>
      </c>
      <c r="F27" s="42">
        <v>36</v>
      </c>
      <c r="G27" s="42">
        <v>75</v>
      </c>
    </row>
    <row r="28" spans="1:7" x14ac:dyDescent="0.2">
      <c r="A28" s="42" t="s">
        <v>133</v>
      </c>
      <c r="B28" s="42" t="s">
        <v>225</v>
      </c>
      <c r="C28" s="42">
        <v>34</v>
      </c>
      <c r="D28" s="42">
        <v>0</v>
      </c>
      <c r="E28" s="42">
        <v>0</v>
      </c>
      <c r="F28" s="42">
        <v>539</v>
      </c>
      <c r="G28" s="42">
        <v>872</v>
      </c>
    </row>
    <row r="29" spans="1:7" x14ac:dyDescent="0.2">
      <c r="A29" s="42" t="s">
        <v>135</v>
      </c>
      <c r="B29" s="42" t="s">
        <v>226</v>
      </c>
      <c r="C29" s="42">
        <v>30</v>
      </c>
      <c r="D29" s="42">
        <v>0</v>
      </c>
      <c r="E29" s="42">
        <v>0</v>
      </c>
      <c r="F29" s="42">
        <v>78</v>
      </c>
      <c r="G29" s="42">
        <v>242</v>
      </c>
    </row>
    <row r="30" spans="1:7" x14ac:dyDescent="0.2">
      <c r="A30" s="42" t="s">
        <v>137</v>
      </c>
      <c r="B30" s="42" t="s">
        <v>227</v>
      </c>
      <c r="C30" s="42">
        <v>17</v>
      </c>
      <c r="D30" s="42">
        <v>11</v>
      </c>
      <c r="E30" s="42">
        <v>11</v>
      </c>
      <c r="F30" s="42">
        <v>46</v>
      </c>
      <c r="G30" s="42">
        <v>58</v>
      </c>
    </row>
    <row r="31" spans="1:7" x14ac:dyDescent="0.2">
      <c r="A31" s="42" t="s">
        <v>139</v>
      </c>
      <c r="B31" s="42" t="s">
        <v>160</v>
      </c>
      <c r="C31" s="42">
        <v>5</v>
      </c>
      <c r="D31" s="42">
        <v>178</v>
      </c>
      <c r="E31" s="42">
        <v>403</v>
      </c>
      <c r="F31" s="42">
        <v>1120</v>
      </c>
      <c r="G31" s="42">
        <v>7131</v>
      </c>
    </row>
    <row r="32" spans="1:7" x14ac:dyDescent="0.2">
      <c r="A32" s="43" t="s">
        <v>29</v>
      </c>
      <c r="B32" s="43" t="s">
        <v>161</v>
      </c>
      <c r="C32" s="43">
        <v>4114</v>
      </c>
      <c r="D32" s="43">
        <v>4178</v>
      </c>
      <c r="E32" s="43">
        <v>3026</v>
      </c>
      <c r="F32" s="43">
        <v>26548</v>
      </c>
      <c r="G32" s="43">
        <v>56469</v>
      </c>
    </row>
    <row r="33" spans="1:7" x14ac:dyDescent="0.2">
      <c r="A33" s="100" t="s">
        <v>162</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0B00-000000000000}"/>
  </hyperlinks>
  <pageMargins left="0.7" right="0.7" top="0.75" bottom="0.75" header="0.3" footer="0.3"/>
  <pageSetup paperSize="9" orientation="portrait"/>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60"/>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229</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4" t="s">
        <v>96</v>
      </c>
      <c r="B10" s="44" t="s">
        <v>230</v>
      </c>
      <c r="C10" s="20" t="s">
        <v>30</v>
      </c>
      <c r="D10" s="20" t="s">
        <v>31</v>
      </c>
      <c r="E10" s="20" t="s">
        <v>42</v>
      </c>
      <c r="F10" s="20" t="s">
        <v>97</v>
      </c>
      <c r="G10" s="20" t="s">
        <v>98</v>
      </c>
    </row>
    <row r="11" spans="1:16" x14ac:dyDescent="0.2">
      <c r="A11" s="100" t="s">
        <v>100</v>
      </c>
      <c r="B11" s="44" t="s">
        <v>231</v>
      </c>
      <c r="C11" s="44">
        <v>5866</v>
      </c>
      <c r="D11" s="44">
        <v>806</v>
      </c>
      <c r="E11" s="44">
        <v>1016</v>
      </c>
      <c r="F11" s="44">
        <v>9858</v>
      </c>
      <c r="G11" s="44">
        <v>14408</v>
      </c>
    </row>
    <row r="12" spans="1:16" x14ac:dyDescent="0.2">
      <c r="A12" s="100" t="s">
        <v>100</v>
      </c>
      <c r="B12" s="44" t="s">
        <v>232</v>
      </c>
      <c r="C12" s="44">
        <v>4995</v>
      </c>
      <c r="D12" s="44">
        <v>1347</v>
      </c>
      <c r="E12" s="44">
        <v>1237</v>
      </c>
      <c r="F12" s="44">
        <v>9971</v>
      </c>
      <c r="G12" s="44">
        <v>16117</v>
      </c>
    </row>
    <row r="13" spans="1:16" x14ac:dyDescent="0.2">
      <c r="A13" s="100" t="s">
        <v>100</v>
      </c>
      <c r="B13" s="44" t="s">
        <v>233</v>
      </c>
      <c r="C13" s="44">
        <v>3875</v>
      </c>
      <c r="D13" s="44">
        <v>691</v>
      </c>
      <c r="E13" s="44">
        <v>1200</v>
      </c>
      <c r="F13" s="44">
        <v>8297</v>
      </c>
      <c r="G13" s="44">
        <v>15490</v>
      </c>
    </row>
    <row r="14" spans="1:16" x14ac:dyDescent="0.2">
      <c r="A14" s="100" t="s">
        <v>100</v>
      </c>
      <c r="B14" s="44" t="s">
        <v>234</v>
      </c>
      <c r="C14" s="44">
        <v>1001</v>
      </c>
      <c r="D14" s="44">
        <v>329</v>
      </c>
      <c r="E14" s="44">
        <v>201</v>
      </c>
      <c r="F14" s="44">
        <v>2008</v>
      </c>
      <c r="G14" s="44">
        <v>3111</v>
      </c>
    </row>
    <row r="15" spans="1:16" x14ac:dyDescent="0.2">
      <c r="A15" s="100" t="s">
        <v>100</v>
      </c>
      <c r="B15" s="44" t="s">
        <v>235</v>
      </c>
      <c r="C15" s="44">
        <v>855</v>
      </c>
      <c r="D15" s="44">
        <v>149</v>
      </c>
      <c r="E15" s="44">
        <v>144</v>
      </c>
      <c r="F15" s="44">
        <v>1557</v>
      </c>
      <c r="G15" s="44">
        <v>2533</v>
      </c>
    </row>
    <row r="16" spans="1:16" x14ac:dyDescent="0.2">
      <c r="A16" s="100" t="s">
        <v>100</v>
      </c>
      <c r="B16" s="44" t="s">
        <v>160</v>
      </c>
      <c r="C16" s="44">
        <v>504</v>
      </c>
      <c r="D16" s="44">
        <v>99</v>
      </c>
      <c r="E16" s="44">
        <v>127</v>
      </c>
      <c r="F16" s="44">
        <v>975</v>
      </c>
      <c r="G16" s="44">
        <v>1462</v>
      </c>
    </row>
    <row r="17" spans="1:7" x14ac:dyDescent="0.2">
      <c r="A17" s="100" t="s">
        <v>100</v>
      </c>
      <c r="B17" s="44" t="s">
        <v>29</v>
      </c>
      <c r="C17" s="44">
        <v>17096</v>
      </c>
      <c r="D17" s="44">
        <v>3421</v>
      </c>
      <c r="E17" s="44">
        <v>3925</v>
      </c>
      <c r="F17" s="44">
        <v>32666</v>
      </c>
      <c r="G17" s="44">
        <v>53121</v>
      </c>
    </row>
    <row r="18" spans="1:7" x14ac:dyDescent="0.2">
      <c r="A18" s="100" t="s">
        <v>102</v>
      </c>
      <c r="B18" s="44" t="s">
        <v>236</v>
      </c>
      <c r="C18" s="44">
        <v>2435</v>
      </c>
      <c r="D18" s="44">
        <v>2853</v>
      </c>
      <c r="E18" s="44">
        <v>3366</v>
      </c>
      <c r="F18" s="44">
        <v>20825</v>
      </c>
      <c r="G18" s="44">
        <v>56015</v>
      </c>
    </row>
    <row r="19" spans="1:7" x14ac:dyDescent="0.2">
      <c r="A19" s="100" t="s">
        <v>102</v>
      </c>
      <c r="B19" s="44" t="s">
        <v>237</v>
      </c>
      <c r="C19" s="44">
        <v>1907</v>
      </c>
      <c r="D19" s="44">
        <v>2198</v>
      </c>
      <c r="E19" s="44">
        <v>0</v>
      </c>
      <c r="F19" s="44">
        <v>14968</v>
      </c>
      <c r="G19" s="44">
        <v>23171</v>
      </c>
    </row>
    <row r="20" spans="1:7" x14ac:dyDescent="0.2">
      <c r="A20" s="100" t="s">
        <v>102</v>
      </c>
      <c r="B20" s="44" t="s">
        <v>238</v>
      </c>
      <c r="C20" s="44">
        <v>1710</v>
      </c>
      <c r="D20" s="44">
        <v>1349</v>
      </c>
      <c r="E20" s="44">
        <v>2151</v>
      </c>
      <c r="F20" s="44">
        <v>9271</v>
      </c>
      <c r="G20" s="44">
        <v>19592</v>
      </c>
    </row>
    <row r="21" spans="1:7" x14ac:dyDescent="0.2">
      <c r="A21" s="100" t="s">
        <v>102</v>
      </c>
      <c r="B21" s="44" t="s">
        <v>239</v>
      </c>
      <c r="C21" s="44">
        <v>805</v>
      </c>
      <c r="D21" s="44">
        <v>1043</v>
      </c>
      <c r="E21" s="44">
        <v>1717</v>
      </c>
      <c r="F21" s="44">
        <v>4971</v>
      </c>
      <c r="G21" s="44">
        <v>9999</v>
      </c>
    </row>
    <row r="22" spans="1:7" x14ac:dyDescent="0.2">
      <c r="A22" s="100" t="s">
        <v>102</v>
      </c>
      <c r="B22" s="44" t="s">
        <v>240</v>
      </c>
      <c r="C22" s="44">
        <v>799</v>
      </c>
      <c r="D22" s="44">
        <v>909</v>
      </c>
      <c r="E22" s="44">
        <v>2183</v>
      </c>
      <c r="F22" s="44">
        <v>4435</v>
      </c>
      <c r="G22" s="44">
        <v>6353</v>
      </c>
    </row>
    <row r="23" spans="1:7" x14ac:dyDescent="0.2">
      <c r="A23" s="100" t="s">
        <v>102</v>
      </c>
      <c r="B23" s="44" t="s">
        <v>241</v>
      </c>
      <c r="C23" s="44">
        <v>793</v>
      </c>
      <c r="D23" s="44">
        <v>885</v>
      </c>
      <c r="E23" s="44">
        <v>515</v>
      </c>
      <c r="F23" s="44">
        <v>5857</v>
      </c>
      <c r="G23" s="44">
        <v>10550</v>
      </c>
    </row>
    <row r="24" spans="1:7" x14ac:dyDescent="0.2">
      <c r="A24" s="100" t="s">
        <v>102</v>
      </c>
      <c r="B24" s="44" t="s">
        <v>242</v>
      </c>
      <c r="C24" s="44">
        <v>693</v>
      </c>
      <c r="D24" s="44">
        <v>1156</v>
      </c>
      <c r="E24" s="44">
        <v>1016</v>
      </c>
      <c r="F24" s="44">
        <v>4969</v>
      </c>
      <c r="G24" s="44">
        <v>10559</v>
      </c>
    </row>
    <row r="25" spans="1:7" x14ac:dyDescent="0.2">
      <c r="A25" s="100" t="s">
        <v>102</v>
      </c>
      <c r="B25" s="44" t="s">
        <v>243</v>
      </c>
      <c r="C25" s="44">
        <v>542</v>
      </c>
      <c r="D25" s="44">
        <v>1206</v>
      </c>
      <c r="E25" s="44">
        <v>594</v>
      </c>
      <c r="F25" s="44">
        <v>6460</v>
      </c>
      <c r="G25" s="44">
        <v>10313</v>
      </c>
    </row>
    <row r="26" spans="1:7" x14ac:dyDescent="0.2">
      <c r="A26" s="100" t="s">
        <v>102</v>
      </c>
      <c r="B26" s="44" t="s">
        <v>160</v>
      </c>
      <c r="C26" s="44">
        <v>889</v>
      </c>
      <c r="D26" s="44">
        <v>1085</v>
      </c>
      <c r="E26" s="44">
        <v>786</v>
      </c>
      <c r="F26" s="44">
        <v>6340</v>
      </c>
      <c r="G26" s="44">
        <v>10813</v>
      </c>
    </row>
    <row r="27" spans="1:7" x14ac:dyDescent="0.2">
      <c r="A27" s="100" t="s">
        <v>102</v>
      </c>
      <c r="B27" s="44" t="s">
        <v>29</v>
      </c>
      <c r="C27" s="44">
        <v>10573</v>
      </c>
      <c r="D27" s="44">
        <v>12684</v>
      </c>
      <c r="E27" s="44">
        <v>12328</v>
      </c>
      <c r="F27" s="44">
        <v>78096</v>
      </c>
      <c r="G27" s="44">
        <v>157365</v>
      </c>
    </row>
    <row r="28" spans="1:7" x14ac:dyDescent="0.2">
      <c r="A28" s="100" t="s">
        <v>104</v>
      </c>
      <c r="B28" s="44" t="s">
        <v>244</v>
      </c>
      <c r="C28" s="44">
        <v>2281</v>
      </c>
      <c r="D28" s="44">
        <v>1473</v>
      </c>
      <c r="E28" s="44">
        <v>1334</v>
      </c>
      <c r="F28" s="44">
        <v>10792</v>
      </c>
      <c r="G28" s="44">
        <v>22983</v>
      </c>
    </row>
    <row r="29" spans="1:7" x14ac:dyDescent="0.2">
      <c r="A29" s="100" t="s">
        <v>104</v>
      </c>
      <c r="B29" s="44" t="s">
        <v>245</v>
      </c>
      <c r="C29" s="44">
        <v>2029</v>
      </c>
      <c r="D29" s="44">
        <v>937</v>
      </c>
      <c r="E29" s="44">
        <v>0</v>
      </c>
      <c r="F29" s="44">
        <v>5772</v>
      </c>
      <c r="G29" s="44">
        <v>6009</v>
      </c>
    </row>
    <row r="30" spans="1:7" x14ac:dyDescent="0.2">
      <c r="A30" s="100" t="s">
        <v>104</v>
      </c>
      <c r="B30" s="44" t="s">
        <v>246</v>
      </c>
      <c r="C30" s="44">
        <v>1559</v>
      </c>
      <c r="D30" s="44">
        <v>620</v>
      </c>
      <c r="E30" s="44">
        <v>565</v>
      </c>
      <c r="F30" s="44">
        <v>5876</v>
      </c>
      <c r="G30" s="44">
        <v>8668</v>
      </c>
    </row>
    <row r="31" spans="1:7" x14ac:dyDescent="0.2">
      <c r="A31" s="100" t="s">
        <v>104</v>
      </c>
      <c r="B31" s="44" t="s">
        <v>247</v>
      </c>
      <c r="C31" s="44">
        <v>1114</v>
      </c>
      <c r="D31" s="44">
        <v>301</v>
      </c>
      <c r="E31" s="44">
        <v>298</v>
      </c>
      <c r="F31" s="44">
        <v>3118</v>
      </c>
      <c r="G31" s="44">
        <v>7244</v>
      </c>
    </row>
    <row r="32" spans="1:7" x14ac:dyDescent="0.2">
      <c r="A32" s="100" t="s">
        <v>104</v>
      </c>
      <c r="B32" s="44" t="s">
        <v>248</v>
      </c>
      <c r="C32" s="44">
        <v>1090</v>
      </c>
      <c r="D32" s="44">
        <v>337</v>
      </c>
      <c r="E32" s="44">
        <v>452</v>
      </c>
      <c r="F32" s="44">
        <v>3842</v>
      </c>
      <c r="G32" s="44">
        <v>7274</v>
      </c>
    </row>
    <row r="33" spans="1:7" x14ac:dyDescent="0.2">
      <c r="A33" s="100" t="s">
        <v>104</v>
      </c>
      <c r="B33" s="44" t="s">
        <v>249</v>
      </c>
      <c r="C33" s="44">
        <v>898</v>
      </c>
      <c r="D33" s="44">
        <v>501</v>
      </c>
      <c r="E33" s="44">
        <v>243</v>
      </c>
      <c r="F33" s="44">
        <v>6873</v>
      </c>
      <c r="G33" s="44">
        <v>10339</v>
      </c>
    </row>
    <row r="34" spans="1:7" x14ac:dyDescent="0.2">
      <c r="A34" s="100" t="s">
        <v>104</v>
      </c>
      <c r="B34" s="44" t="s">
        <v>250</v>
      </c>
      <c r="C34" s="44">
        <v>553</v>
      </c>
      <c r="D34" s="44">
        <v>910</v>
      </c>
      <c r="E34" s="44">
        <v>1094</v>
      </c>
      <c r="F34" s="44">
        <v>5159</v>
      </c>
      <c r="G34" s="44">
        <v>9157</v>
      </c>
    </row>
    <row r="35" spans="1:7" x14ac:dyDescent="0.2">
      <c r="A35" s="100" t="s">
        <v>104</v>
      </c>
      <c r="B35" s="44" t="s">
        <v>160</v>
      </c>
      <c r="C35" s="44">
        <v>468</v>
      </c>
      <c r="D35" s="44">
        <v>817</v>
      </c>
      <c r="E35" s="44">
        <v>2745</v>
      </c>
      <c r="F35" s="44">
        <v>4138</v>
      </c>
      <c r="G35" s="44">
        <v>10186</v>
      </c>
    </row>
    <row r="36" spans="1:7" x14ac:dyDescent="0.2">
      <c r="A36" s="100" t="s">
        <v>104</v>
      </c>
      <c r="B36" s="44" t="s">
        <v>29</v>
      </c>
      <c r="C36" s="44">
        <v>9992</v>
      </c>
      <c r="D36" s="44">
        <v>5896</v>
      </c>
      <c r="E36" s="44">
        <v>6731</v>
      </c>
      <c r="F36" s="44">
        <v>45570</v>
      </c>
      <c r="G36" s="44">
        <v>81860</v>
      </c>
    </row>
    <row r="37" spans="1:7" x14ac:dyDescent="0.2">
      <c r="A37" s="100" t="s">
        <v>106</v>
      </c>
      <c r="B37" s="44" t="s">
        <v>251</v>
      </c>
      <c r="C37" s="44">
        <v>2625</v>
      </c>
      <c r="D37" s="44">
        <v>1706</v>
      </c>
      <c r="E37" s="44">
        <v>1736</v>
      </c>
      <c r="F37" s="44">
        <v>10013</v>
      </c>
      <c r="G37" s="44">
        <v>20044</v>
      </c>
    </row>
    <row r="38" spans="1:7" x14ac:dyDescent="0.2">
      <c r="A38" s="100" t="s">
        <v>106</v>
      </c>
      <c r="B38" s="44" t="s">
        <v>252</v>
      </c>
      <c r="C38" s="44">
        <v>2452</v>
      </c>
      <c r="D38" s="44">
        <v>2117</v>
      </c>
      <c r="E38" s="44">
        <v>1959</v>
      </c>
      <c r="F38" s="44">
        <v>13177</v>
      </c>
      <c r="G38" s="44">
        <v>20976</v>
      </c>
    </row>
    <row r="39" spans="1:7" x14ac:dyDescent="0.2">
      <c r="A39" s="100" t="s">
        <v>106</v>
      </c>
      <c r="B39" s="44" t="s">
        <v>253</v>
      </c>
      <c r="C39" s="44">
        <v>1137</v>
      </c>
      <c r="D39" s="44">
        <v>957</v>
      </c>
      <c r="E39" s="44">
        <v>651</v>
      </c>
      <c r="F39" s="44">
        <v>5415</v>
      </c>
      <c r="G39" s="44">
        <v>12698</v>
      </c>
    </row>
    <row r="40" spans="1:7" x14ac:dyDescent="0.2">
      <c r="A40" s="100" t="s">
        <v>106</v>
      </c>
      <c r="B40" s="44" t="s">
        <v>254</v>
      </c>
      <c r="C40" s="44">
        <v>1095</v>
      </c>
      <c r="D40" s="44">
        <v>714</v>
      </c>
      <c r="E40" s="44">
        <v>586</v>
      </c>
      <c r="F40" s="44">
        <v>4266</v>
      </c>
      <c r="G40" s="44">
        <v>8710</v>
      </c>
    </row>
    <row r="41" spans="1:7" x14ac:dyDescent="0.2">
      <c r="A41" s="100" t="s">
        <v>106</v>
      </c>
      <c r="B41" s="44" t="s">
        <v>255</v>
      </c>
      <c r="C41" s="44">
        <v>677</v>
      </c>
      <c r="D41" s="44">
        <v>541</v>
      </c>
      <c r="E41" s="44">
        <v>528</v>
      </c>
      <c r="F41" s="44">
        <v>3300</v>
      </c>
      <c r="G41" s="44">
        <v>6265</v>
      </c>
    </row>
    <row r="42" spans="1:7" x14ac:dyDescent="0.2">
      <c r="A42" s="100" t="s">
        <v>106</v>
      </c>
      <c r="B42" s="44" t="s">
        <v>160</v>
      </c>
      <c r="C42" s="44">
        <v>798</v>
      </c>
      <c r="D42" s="44">
        <v>632</v>
      </c>
      <c r="E42" s="44">
        <v>267</v>
      </c>
      <c r="F42" s="44">
        <v>3600</v>
      </c>
      <c r="G42" s="44">
        <v>6671</v>
      </c>
    </row>
    <row r="43" spans="1:7" x14ac:dyDescent="0.2">
      <c r="A43" s="100" t="s">
        <v>106</v>
      </c>
      <c r="B43" s="44" t="s">
        <v>29</v>
      </c>
      <c r="C43" s="44">
        <v>8784</v>
      </c>
      <c r="D43" s="44">
        <v>6667</v>
      </c>
      <c r="E43" s="44">
        <v>5727</v>
      </c>
      <c r="F43" s="44">
        <v>39771</v>
      </c>
      <c r="G43" s="44">
        <v>75364</v>
      </c>
    </row>
    <row r="44" spans="1:7" x14ac:dyDescent="0.2">
      <c r="A44" s="100" t="s">
        <v>108</v>
      </c>
      <c r="B44" s="44" t="s">
        <v>256</v>
      </c>
      <c r="C44" s="44">
        <v>2490</v>
      </c>
      <c r="D44" s="44">
        <v>626</v>
      </c>
      <c r="E44" s="44">
        <v>2499</v>
      </c>
      <c r="F44" s="44">
        <v>5601</v>
      </c>
      <c r="G44" s="44">
        <v>18562</v>
      </c>
    </row>
    <row r="45" spans="1:7" x14ac:dyDescent="0.2">
      <c r="A45" s="100" t="s">
        <v>108</v>
      </c>
      <c r="B45" s="44" t="s">
        <v>257</v>
      </c>
      <c r="C45" s="44">
        <v>1532</v>
      </c>
      <c r="D45" s="44">
        <v>196</v>
      </c>
      <c r="E45" s="44">
        <v>2583</v>
      </c>
      <c r="F45" s="44">
        <v>4110</v>
      </c>
      <c r="G45" s="44">
        <v>10168</v>
      </c>
    </row>
    <row r="46" spans="1:7" x14ac:dyDescent="0.2">
      <c r="A46" s="100" t="s">
        <v>108</v>
      </c>
      <c r="B46" s="44" t="s">
        <v>258</v>
      </c>
      <c r="C46" s="44">
        <v>1227</v>
      </c>
      <c r="D46" s="44">
        <v>314</v>
      </c>
      <c r="E46" s="44">
        <v>1160</v>
      </c>
      <c r="F46" s="44">
        <v>4454</v>
      </c>
      <c r="G46" s="44">
        <v>10601</v>
      </c>
    </row>
    <row r="47" spans="1:7" x14ac:dyDescent="0.2">
      <c r="A47" s="100" t="s">
        <v>108</v>
      </c>
      <c r="B47" s="44" t="s">
        <v>259</v>
      </c>
      <c r="C47" s="44">
        <v>1021</v>
      </c>
      <c r="D47" s="44">
        <v>1837</v>
      </c>
      <c r="E47" s="44">
        <v>4073</v>
      </c>
      <c r="F47" s="44">
        <v>9750</v>
      </c>
      <c r="G47" s="44">
        <v>18691</v>
      </c>
    </row>
    <row r="48" spans="1:7" x14ac:dyDescent="0.2">
      <c r="A48" s="100" t="s">
        <v>108</v>
      </c>
      <c r="B48" s="44" t="s">
        <v>260</v>
      </c>
      <c r="C48" s="44">
        <v>389</v>
      </c>
      <c r="D48" s="44">
        <v>139</v>
      </c>
      <c r="E48" s="44">
        <v>673</v>
      </c>
      <c r="F48" s="44">
        <v>2801</v>
      </c>
      <c r="G48" s="44">
        <v>4404</v>
      </c>
    </row>
    <row r="49" spans="1:7" x14ac:dyDescent="0.2">
      <c r="A49" s="100" t="s">
        <v>108</v>
      </c>
      <c r="B49" s="44" t="s">
        <v>160</v>
      </c>
      <c r="C49" s="44">
        <v>88</v>
      </c>
      <c r="D49" s="44">
        <v>77</v>
      </c>
      <c r="E49" s="44">
        <v>906</v>
      </c>
      <c r="F49" s="44">
        <v>3788</v>
      </c>
      <c r="G49" s="44">
        <v>12869</v>
      </c>
    </row>
    <row r="50" spans="1:7" x14ac:dyDescent="0.2">
      <c r="A50" s="100" t="s">
        <v>108</v>
      </c>
      <c r="B50" s="44" t="s">
        <v>29</v>
      </c>
      <c r="C50" s="44">
        <v>6747</v>
      </c>
      <c r="D50" s="44">
        <v>3189</v>
      </c>
      <c r="E50" s="44">
        <v>11894</v>
      </c>
      <c r="F50" s="44">
        <v>30504</v>
      </c>
      <c r="G50" s="44">
        <v>75295</v>
      </c>
    </row>
    <row r="51" spans="1:7" x14ac:dyDescent="0.2">
      <c r="A51" s="100" t="s">
        <v>110</v>
      </c>
      <c r="B51" s="44" t="s">
        <v>261</v>
      </c>
      <c r="C51" s="44">
        <v>5970</v>
      </c>
      <c r="D51" s="44">
        <v>456</v>
      </c>
      <c r="E51" s="44">
        <v>1790</v>
      </c>
      <c r="F51" s="44">
        <v>15495</v>
      </c>
      <c r="G51" s="44">
        <v>29016</v>
      </c>
    </row>
    <row r="52" spans="1:7" x14ac:dyDescent="0.2">
      <c r="A52" s="100" t="s">
        <v>110</v>
      </c>
      <c r="B52" s="44" t="s">
        <v>160</v>
      </c>
      <c r="C52" s="44">
        <v>0</v>
      </c>
      <c r="D52" s="44">
        <v>0</v>
      </c>
      <c r="E52" s="44">
        <v>1896</v>
      </c>
      <c r="F52" s="44">
        <v>18965</v>
      </c>
      <c r="G52" s="44">
        <v>32888</v>
      </c>
    </row>
    <row r="53" spans="1:7" x14ac:dyDescent="0.2">
      <c r="A53" s="100" t="s">
        <v>110</v>
      </c>
      <c r="B53" s="44" t="s">
        <v>29</v>
      </c>
      <c r="C53" s="44">
        <v>5970</v>
      </c>
      <c r="D53" s="44">
        <v>456</v>
      </c>
      <c r="E53" s="44">
        <v>3686</v>
      </c>
      <c r="F53" s="44">
        <v>34460</v>
      </c>
      <c r="G53" s="44">
        <v>61904</v>
      </c>
    </row>
    <row r="54" spans="1:7" x14ac:dyDescent="0.2">
      <c r="A54" s="100" t="s">
        <v>112</v>
      </c>
      <c r="B54" s="44" t="s">
        <v>262</v>
      </c>
      <c r="C54" s="44">
        <v>2509</v>
      </c>
      <c r="D54" s="44">
        <v>4505</v>
      </c>
      <c r="E54" s="44">
        <v>0</v>
      </c>
      <c r="F54" s="44">
        <v>12301</v>
      </c>
      <c r="G54" s="44">
        <v>15249</v>
      </c>
    </row>
    <row r="55" spans="1:7" x14ac:dyDescent="0.2">
      <c r="A55" s="100" t="s">
        <v>112</v>
      </c>
      <c r="B55" s="44" t="s">
        <v>263</v>
      </c>
      <c r="C55" s="44">
        <v>1139</v>
      </c>
      <c r="D55" s="44">
        <v>575</v>
      </c>
      <c r="E55" s="44">
        <v>0</v>
      </c>
      <c r="F55" s="44">
        <v>3108</v>
      </c>
      <c r="G55" s="44">
        <v>3188</v>
      </c>
    </row>
    <row r="56" spans="1:7" x14ac:dyDescent="0.2">
      <c r="A56" s="100" t="s">
        <v>112</v>
      </c>
      <c r="B56" s="44" t="s">
        <v>264</v>
      </c>
      <c r="C56" s="44">
        <v>642</v>
      </c>
      <c r="D56" s="44">
        <v>1480</v>
      </c>
      <c r="E56" s="44">
        <v>217</v>
      </c>
      <c r="F56" s="44">
        <v>3348</v>
      </c>
      <c r="G56" s="44">
        <v>6849</v>
      </c>
    </row>
    <row r="57" spans="1:7" x14ac:dyDescent="0.2">
      <c r="A57" s="100" t="s">
        <v>112</v>
      </c>
      <c r="B57" s="44" t="s">
        <v>265</v>
      </c>
      <c r="C57" s="44">
        <v>394</v>
      </c>
      <c r="D57" s="44">
        <v>69</v>
      </c>
      <c r="E57" s="44">
        <v>195</v>
      </c>
      <c r="F57" s="44">
        <v>1158</v>
      </c>
      <c r="G57" s="44">
        <v>3285</v>
      </c>
    </row>
    <row r="58" spans="1:7" x14ac:dyDescent="0.2">
      <c r="A58" s="100" t="s">
        <v>112</v>
      </c>
      <c r="B58" s="44" t="s">
        <v>29</v>
      </c>
      <c r="C58" s="44">
        <v>4684</v>
      </c>
      <c r="D58" s="44">
        <v>6629</v>
      </c>
      <c r="E58" s="44">
        <v>412</v>
      </c>
      <c r="F58" s="44">
        <v>19915</v>
      </c>
      <c r="G58" s="44">
        <v>28571</v>
      </c>
    </row>
    <row r="59" spans="1:7" x14ac:dyDescent="0.2">
      <c r="A59" s="100" t="s">
        <v>114</v>
      </c>
      <c r="B59" s="44" t="s">
        <v>266</v>
      </c>
      <c r="C59" s="44">
        <v>1016</v>
      </c>
      <c r="D59" s="44">
        <v>728</v>
      </c>
      <c r="E59" s="44">
        <v>794</v>
      </c>
      <c r="F59" s="44">
        <v>4302</v>
      </c>
      <c r="G59" s="44">
        <v>8219</v>
      </c>
    </row>
    <row r="60" spans="1:7" x14ac:dyDescent="0.2">
      <c r="A60" s="100" t="s">
        <v>114</v>
      </c>
      <c r="B60" s="44" t="s">
        <v>267</v>
      </c>
      <c r="C60" s="44">
        <v>873</v>
      </c>
      <c r="D60" s="44">
        <v>83</v>
      </c>
      <c r="E60" s="44">
        <v>122</v>
      </c>
      <c r="F60" s="44">
        <v>1517</v>
      </c>
      <c r="G60" s="44">
        <v>2522</v>
      </c>
    </row>
    <row r="61" spans="1:7" x14ac:dyDescent="0.2">
      <c r="A61" s="100" t="s">
        <v>114</v>
      </c>
      <c r="B61" s="44" t="s">
        <v>268</v>
      </c>
      <c r="C61" s="44">
        <v>687</v>
      </c>
      <c r="D61" s="44">
        <v>671</v>
      </c>
      <c r="E61" s="44">
        <v>512</v>
      </c>
      <c r="F61" s="44">
        <v>3351</v>
      </c>
      <c r="G61" s="44">
        <v>5639</v>
      </c>
    </row>
    <row r="62" spans="1:7" x14ac:dyDescent="0.2">
      <c r="A62" s="100" t="s">
        <v>114</v>
      </c>
      <c r="B62" s="44" t="s">
        <v>269</v>
      </c>
      <c r="C62" s="44">
        <v>505</v>
      </c>
      <c r="D62" s="44">
        <v>503</v>
      </c>
      <c r="E62" s="44">
        <v>0</v>
      </c>
      <c r="F62" s="44">
        <v>2626</v>
      </c>
      <c r="G62" s="44">
        <v>3021</v>
      </c>
    </row>
    <row r="63" spans="1:7" x14ac:dyDescent="0.2">
      <c r="A63" s="100" t="s">
        <v>114</v>
      </c>
      <c r="B63" s="44" t="s">
        <v>270</v>
      </c>
      <c r="C63" s="44">
        <v>346</v>
      </c>
      <c r="D63" s="44">
        <v>245</v>
      </c>
      <c r="E63" s="44">
        <v>142</v>
      </c>
      <c r="F63" s="44">
        <v>1187</v>
      </c>
      <c r="G63" s="44">
        <v>1883</v>
      </c>
    </row>
    <row r="64" spans="1:7" x14ac:dyDescent="0.2">
      <c r="A64" s="100" t="s">
        <v>114</v>
      </c>
      <c r="B64" s="44" t="s">
        <v>271</v>
      </c>
      <c r="C64" s="44">
        <v>293</v>
      </c>
      <c r="D64" s="44">
        <v>121</v>
      </c>
      <c r="E64" s="44">
        <v>338</v>
      </c>
      <c r="F64" s="44">
        <v>950</v>
      </c>
      <c r="G64" s="44">
        <v>2157</v>
      </c>
    </row>
    <row r="65" spans="1:7" x14ac:dyDescent="0.2">
      <c r="A65" s="100" t="s">
        <v>114</v>
      </c>
      <c r="B65" s="44" t="s">
        <v>272</v>
      </c>
      <c r="C65" s="44">
        <v>218</v>
      </c>
      <c r="D65" s="44">
        <v>174</v>
      </c>
      <c r="E65" s="44">
        <v>190</v>
      </c>
      <c r="F65" s="44">
        <v>1010</v>
      </c>
      <c r="G65" s="44">
        <v>1759</v>
      </c>
    </row>
    <row r="66" spans="1:7" x14ac:dyDescent="0.2">
      <c r="A66" s="100" t="s">
        <v>114</v>
      </c>
      <c r="B66" s="44" t="s">
        <v>160</v>
      </c>
      <c r="C66" s="44">
        <v>271</v>
      </c>
      <c r="D66" s="44">
        <v>354</v>
      </c>
      <c r="E66" s="44">
        <v>345</v>
      </c>
      <c r="F66" s="44">
        <v>1824</v>
      </c>
      <c r="G66" s="44">
        <v>3500</v>
      </c>
    </row>
    <row r="67" spans="1:7" x14ac:dyDescent="0.2">
      <c r="A67" s="100" t="s">
        <v>114</v>
      </c>
      <c r="B67" s="44" t="s">
        <v>29</v>
      </c>
      <c r="C67" s="44">
        <v>4209</v>
      </c>
      <c r="D67" s="44">
        <v>2879</v>
      </c>
      <c r="E67" s="44">
        <v>2443</v>
      </c>
      <c r="F67" s="44">
        <v>16767</v>
      </c>
      <c r="G67" s="44">
        <v>28700</v>
      </c>
    </row>
    <row r="68" spans="1:7" x14ac:dyDescent="0.2">
      <c r="A68" s="100" t="s">
        <v>116</v>
      </c>
      <c r="B68" s="44" t="s">
        <v>273</v>
      </c>
      <c r="C68" s="44">
        <v>1139</v>
      </c>
      <c r="D68" s="44">
        <v>16</v>
      </c>
      <c r="E68" s="44">
        <v>0</v>
      </c>
      <c r="F68" s="44">
        <v>1431</v>
      </c>
      <c r="G68" s="44">
        <v>3593</v>
      </c>
    </row>
    <row r="69" spans="1:7" x14ac:dyDescent="0.2">
      <c r="A69" s="100" t="s">
        <v>116</v>
      </c>
      <c r="B69" s="44" t="s">
        <v>274</v>
      </c>
      <c r="C69" s="44">
        <v>1039</v>
      </c>
      <c r="D69" s="44">
        <v>674</v>
      </c>
      <c r="E69" s="44">
        <v>728</v>
      </c>
      <c r="F69" s="44">
        <v>3843</v>
      </c>
      <c r="G69" s="44">
        <v>6745</v>
      </c>
    </row>
    <row r="70" spans="1:7" x14ac:dyDescent="0.2">
      <c r="A70" s="100" t="s">
        <v>116</v>
      </c>
      <c r="B70" s="44" t="s">
        <v>275</v>
      </c>
      <c r="C70" s="44">
        <v>847</v>
      </c>
      <c r="D70" s="44">
        <v>668</v>
      </c>
      <c r="E70" s="44">
        <v>735</v>
      </c>
      <c r="F70" s="44">
        <v>3161</v>
      </c>
      <c r="G70" s="44">
        <v>6509</v>
      </c>
    </row>
    <row r="71" spans="1:7" x14ac:dyDescent="0.2">
      <c r="A71" s="100" t="s">
        <v>116</v>
      </c>
      <c r="B71" s="44" t="s">
        <v>276</v>
      </c>
      <c r="C71" s="44">
        <v>292</v>
      </c>
      <c r="D71" s="44">
        <v>463</v>
      </c>
      <c r="E71" s="44">
        <v>283</v>
      </c>
      <c r="F71" s="44">
        <v>1438</v>
      </c>
      <c r="G71" s="44">
        <v>3735</v>
      </c>
    </row>
    <row r="72" spans="1:7" x14ac:dyDescent="0.2">
      <c r="A72" s="100" t="s">
        <v>116</v>
      </c>
      <c r="B72" s="44" t="s">
        <v>277</v>
      </c>
      <c r="C72" s="44">
        <v>226</v>
      </c>
      <c r="D72" s="44">
        <v>63</v>
      </c>
      <c r="E72" s="44">
        <v>76</v>
      </c>
      <c r="F72" s="44">
        <v>581</v>
      </c>
      <c r="G72" s="44">
        <v>1199</v>
      </c>
    </row>
    <row r="73" spans="1:7" x14ac:dyDescent="0.2">
      <c r="A73" s="100" t="s">
        <v>116</v>
      </c>
      <c r="B73" s="44" t="s">
        <v>160</v>
      </c>
      <c r="C73" s="44">
        <v>205</v>
      </c>
      <c r="D73" s="44">
        <v>313</v>
      </c>
      <c r="E73" s="44">
        <v>73</v>
      </c>
      <c r="F73" s="44">
        <v>1248</v>
      </c>
      <c r="G73" s="44">
        <v>2628</v>
      </c>
    </row>
    <row r="74" spans="1:7" x14ac:dyDescent="0.2">
      <c r="A74" s="100" t="s">
        <v>116</v>
      </c>
      <c r="B74" s="44" t="s">
        <v>29</v>
      </c>
      <c r="C74" s="44">
        <v>3748</v>
      </c>
      <c r="D74" s="44">
        <v>2197</v>
      </c>
      <c r="E74" s="44">
        <v>1895</v>
      </c>
      <c r="F74" s="44">
        <v>11702</v>
      </c>
      <c r="G74" s="44">
        <v>24409</v>
      </c>
    </row>
    <row r="75" spans="1:7" x14ac:dyDescent="0.2">
      <c r="A75" s="100" t="s">
        <v>118</v>
      </c>
      <c r="B75" s="44" t="s">
        <v>278</v>
      </c>
      <c r="C75" s="44">
        <v>1655</v>
      </c>
      <c r="D75" s="44">
        <v>2</v>
      </c>
      <c r="E75" s="44">
        <v>428</v>
      </c>
      <c r="F75" s="44">
        <v>4501</v>
      </c>
      <c r="G75" s="44">
        <v>6112</v>
      </c>
    </row>
    <row r="76" spans="1:7" x14ac:dyDescent="0.2">
      <c r="A76" s="100" t="s">
        <v>118</v>
      </c>
      <c r="B76" s="44" t="s">
        <v>279</v>
      </c>
      <c r="C76" s="44">
        <v>1500</v>
      </c>
      <c r="D76" s="44">
        <v>0</v>
      </c>
      <c r="E76" s="44">
        <v>0</v>
      </c>
      <c r="F76" s="44">
        <v>1500</v>
      </c>
      <c r="G76" s="44">
        <v>1500</v>
      </c>
    </row>
    <row r="77" spans="1:7" x14ac:dyDescent="0.2">
      <c r="A77" s="100" t="s">
        <v>118</v>
      </c>
      <c r="B77" s="44" t="s">
        <v>160</v>
      </c>
      <c r="C77" s="44">
        <v>0</v>
      </c>
      <c r="D77" s="44">
        <v>0</v>
      </c>
      <c r="E77" s="44">
        <v>0</v>
      </c>
      <c r="F77" s="44">
        <v>203</v>
      </c>
      <c r="G77" s="44">
        <v>243</v>
      </c>
    </row>
    <row r="78" spans="1:7" x14ac:dyDescent="0.2">
      <c r="A78" s="100" t="s">
        <v>118</v>
      </c>
      <c r="B78" s="44" t="s">
        <v>29</v>
      </c>
      <c r="C78" s="44">
        <v>3155</v>
      </c>
      <c r="D78" s="44">
        <v>2</v>
      </c>
      <c r="E78" s="44">
        <v>428</v>
      </c>
      <c r="F78" s="44">
        <v>6204</v>
      </c>
      <c r="G78" s="44">
        <v>7855</v>
      </c>
    </row>
    <row r="79" spans="1:7" x14ac:dyDescent="0.2">
      <c r="A79" s="100" t="s">
        <v>120</v>
      </c>
      <c r="B79" s="44" t="s">
        <v>280</v>
      </c>
      <c r="C79" s="44">
        <v>1820</v>
      </c>
      <c r="D79" s="44">
        <v>1984</v>
      </c>
      <c r="E79" s="44">
        <v>1657</v>
      </c>
      <c r="F79" s="44">
        <v>11140</v>
      </c>
      <c r="G79" s="44">
        <v>18562</v>
      </c>
    </row>
    <row r="80" spans="1:7" x14ac:dyDescent="0.2">
      <c r="A80" s="100" t="s">
        <v>120</v>
      </c>
      <c r="B80" s="44" t="s">
        <v>281</v>
      </c>
      <c r="C80" s="44">
        <v>1227</v>
      </c>
      <c r="D80" s="44">
        <v>1514</v>
      </c>
      <c r="E80" s="44">
        <v>934</v>
      </c>
      <c r="F80" s="44">
        <v>7715</v>
      </c>
      <c r="G80" s="44">
        <v>13522</v>
      </c>
    </row>
    <row r="81" spans="1:7" x14ac:dyDescent="0.2">
      <c r="A81" s="100" t="s">
        <v>120</v>
      </c>
      <c r="B81" s="44" t="s">
        <v>29</v>
      </c>
      <c r="C81" s="44">
        <v>3047</v>
      </c>
      <c r="D81" s="44">
        <v>3498</v>
      </c>
      <c r="E81" s="44">
        <v>2591</v>
      </c>
      <c r="F81" s="44">
        <v>18855</v>
      </c>
      <c r="G81" s="44">
        <v>32084</v>
      </c>
    </row>
    <row r="82" spans="1:7" x14ac:dyDescent="0.2">
      <c r="A82" s="100" t="s">
        <v>122</v>
      </c>
      <c r="B82" s="44" t="s">
        <v>282</v>
      </c>
      <c r="C82" s="44">
        <v>795</v>
      </c>
      <c r="D82" s="44">
        <v>541</v>
      </c>
      <c r="E82" s="44">
        <v>0</v>
      </c>
      <c r="F82" s="44">
        <v>4869</v>
      </c>
      <c r="G82" s="44">
        <v>5458</v>
      </c>
    </row>
    <row r="83" spans="1:7" x14ac:dyDescent="0.2">
      <c r="A83" s="100" t="s">
        <v>122</v>
      </c>
      <c r="B83" s="44" t="s">
        <v>283</v>
      </c>
      <c r="C83" s="44">
        <v>602</v>
      </c>
      <c r="D83" s="44">
        <v>1177</v>
      </c>
      <c r="E83" s="44">
        <v>1432</v>
      </c>
      <c r="F83" s="44">
        <v>6247</v>
      </c>
      <c r="G83" s="44">
        <v>14485</v>
      </c>
    </row>
    <row r="84" spans="1:7" x14ac:dyDescent="0.2">
      <c r="A84" s="100" t="s">
        <v>122</v>
      </c>
      <c r="B84" s="44" t="s">
        <v>284</v>
      </c>
      <c r="C84" s="44">
        <v>563</v>
      </c>
      <c r="D84" s="44">
        <v>1410</v>
      </c>
      <c r="E84" s="44">
        <v>1646</v>
      </c>
      <c r="F84" s="44">
        <v>5639</v>
      </c>
      <c r="G84" s="44">
        <v>11697</v>
      </c>
    </row>
    <row r="85" spans="1:7" x14ac:dyDescent="0.2">
      <c r="A85" s="100" t="s">
        <v>122</v>
      </c>
      <c r="B85" s="44" t="s">
        <v>285</v>
      </c>
      <c r="C85" s="44">
        <v>454</v>
      </c>
      <c r="D85" s="44">
        <v>75</v>
      </c>
      <c r="E85" s="44">
        <v>0</v>
      </c>
      <c r="F85" s="44">
        <v>530</v>
      </c>
      <c r="G85" s="44">
        <v>530</v>
      </c>
    </row>
    <row r="86" spans="1:7" x14ac:dyDescent="0.2">
      <c r="A86" s="100" t="s">
        <v>122</v>
      </c>
      <c r="B86" s="44" t="s">
        <v>286</v>
      </c>
      <c r="C86" s="44">
        <v>246</v>
      </c>
      <c r="D86" s="44">
        <v>297</v>
      </c>
      <c r="E86" s="44">
        <v>0</v>
      </c>
      <c r="F86" s="44">
        <v>550</v>
      </c>
      <c r="G86" s="44">
        <v>550</v>
      </c>
    </row>
    <row r="87" spans="1:7" x14ac:dyDescent="0.2">
      <c r="A87" s="100" t="s">
        <v>122</v>
      </c>
      <c r="B87" s="44" t="s">
        <v>287</v>
      </c>
      <c r="C87" s="44">
        <v>212</v>
      </c>
      <c r="D87" s="44">
        <v>130</v>
      </c>
      <c r="E87" s="44">
        <v>282</v>
      </c>
      <c r="F87" s="44">
        <v>2062</v>
      </c>
      <c r="G87" s="44">
        <v>5539</v>
      </c>
    </row>
    <row r="88" spans="1:7" x14ac:dyDescent="0.2">
      <c r="A88" s="100" t="s">
        <v>122</v>
      </c>
      <c r="B88" s="44" t="s">
        <v>160</v>
      </c>
      <c r="C88" s="44">
        <v>159</v>
      </c>
      <c r="D88" s="44">
        <v>299</v>
      </c>
      <c r="E88" s="44">
        <v>455</v>
      </c>
      <c r="F88" s="44">
        <v>3683</v>
      </c>
      <c r="G88" s="44">
        <v>8827</v>
      </c>
    </row>
    <row r="89" spans="1:7" x14ac:dyDescent="0.2">
      <c r="A89" s="100" t="s">
        <v>122</v>
      </c>
      <c r="B89" s="44" t="s">
        <v>29</v>
      </c>
      <c r="C89" s="44">
        <v>3031</v>
      </c>
      <c r="D89" s="44">
        <v>3929</v>
      </c>
      <c r="E89" s="44">
        <v>3815</v>
      </c>
      <c r="F89" s="44">
        <v>23580</v>
      </c>
      <c r="G89" s="44">
        <v>47086</v>
      </c>
    </row>
    <row r="90" spans="1:7" x14ac:dyDescent="0.2">
      <c r="A90" s="100" t="s">
        <v>124</v>
      </c>
      <c r="B90" s="44" t="s">
        <v>288</v>
      </c>
      <c r="C90" s="44">
        <v>654</v>
      </c>
      <c r="D90" s="44">
        <v>167</v>
      </c>
      <c r="E90" s="44">
        <v>140</v>
      </c>
      <c r="F90" s="44">
        <v>1394</v>
      </c>
      <c r="G90" s="44">
        <v>2269</v>
      </c>
    </row>
    <row r="91" spans="1:7" x14ac:dyDescent="0.2">
      <c r="A91" s="100" t="s">
        <v>124</v>
      </c>
      <c r="B91" s="44" t="s">
        <v>289</v>
      </c>
      <c r="C91" s="44">
        <v>582</v>
      </c>
      <c r="D91" s="44">
        <v>446</v>
      </c>
      <c r="E91" s="44">
        <v>443</v>
      </c>
      <c r="F91" s="44">
        <v>3046</v>
      </c>
      <c r="G91" s="44">
        <v>5727</v>
      </c>
    </row>
    <row r="92" spans="1:7" x14ac:dyDescent="0.2">
      <c r="A92" s="100" t="s">
        <v>124</v>
      </c>
      <c r="B92" s="44" t="s">
        <v>290</v>
      </c>
      <c r="C92" s="44">
        <v>468</v>
      </c>
      <c r="D92" s="44">
        <v>291</v>
      </c>
      <c r="E92" s="44">
        <v>298</v>
      </c>
      <c r="F92" s="44">
        <v>1866</v>
      </c>
      <c r="G92" s="44">
        <v>4049</v>
      </c>
    </row>
    <row r="93" spans="1:7" x14ac:dyDescent="0.2">
      <c r="A93" s="100" t="s">
        <v>124</v>
      </c>
      <c r="B93" s="44" t="s">
        <v>291</v>
      </c>
      <c r="C93" s="44">
        <v>323</v>
      </c>
      <c r="D93" s="44">
        <v>268</v>
      </c>
      <c r="E93" s="44">
        <v>69</v>
      </c>
      <c r="F93" s="44">
        <v>1353</v>
      </c>
      <c r="G93" s="44">
        <v>2197</v>
      </c>
    </row>
    <row r="94" spans="1:7" x14ac:dyDescent="0.2">
      <c r="A94" s="100" t="s">
        <v>124</v>
      </c>
      <c r="B94" s="44" t="s">
        <v>292</v>
      </c>
      <c r="C94" s="44">
        <v>241</v>
      </c>
      <c r="D94" s="44">
        <v>140</v>
      </c>
      <c r="E94" s="44">
        <v>195</v>
      </c>
      <c r="F94" s="44">
        <v>889</v>
      </c>
      <c r="G94" s="44">
        <v>1696</v>
      </c>
    </row>
    <row r="95" spans="1:7" x14ac:dyDescent="0.2">
      <c r="A95" s="100" t="s">
        <v>124</v>
      </c>
      <c r="B95" s="44" t="s">
        <v>293</v>
      </c>
      <c r="C95" s="44">
        <v>153</v>
      </c>
      <c r="D95" s="44">
        <v>58</v>
      </c>
      <c r="E95" s="44">
        <v>106</v>
      </c>
      <c r="F95" s="44">
        <v>494</v>
      </c>
      <c r="G95" s="44">
        <v>1216</v>
      </c>
    </row>
    <row r="96" spans="1:7" x14ac:dyDescent="0.2">
      <c r="A96" s="100" t="s">
        <v>124</v>
      </c>
      <c r="B96" s="44" t="s">
        <v>160</v>
      </c>
      <c r="C96" s="44">
        <v>563</v>
      </c>
      <c r="D96" s="44">
        <v>489</v>
      </c>
      <c r="E96" s="44">
        <v>611</v>
      </c>
      <c r="F96" s="44">
        <v>3462</v>
      </c>
      <c r="G96" s="44">
        <v>6270</v>
      </c>
    </row>
    <row r="97" spans="1:7" x14ac:dyDescent="0.2">
      <c r="A97" s="100" t="s">
        <v>124</v>
      </c>
      <c r="B97" s="44" t="s">
        <v>29</v>
      </c>
      <c r="C97" s="44">
        <v>2984</v>
      </c>
      <c r="D97" s="44">
        <v>1859</v>
      </c>
      <c r="E97" s="44">
        <v>1862</v>
      </c>
      <c r="F97" s="44">
        <v>12504</v>
      </c>
      <c r="G97" s="44">
        <v>23424</v>
      </c>
    </row>
    <row r="98" spans="1:7" x14ac:dyDescent="0.2">
      <c r="A98" s="100" t="s">
        <v>126</v>
      </c>
      <c r="B98" s="44" t="s">
        <v>294</v>
      </c>
      <c r="C98" s="44">
        <v>2431</v>
      </c>
      <c r="D98" s="44">
        <v>3236</v>
      </c>
      <c r="E98" s="44">
        <v>1911</v>
      </c>
      <c r="F98" s="44">
        <v>13447</v>
      </c>
      <c r="G98" s="44">
        <v>29487</v>
      </c>
    </row>
    <row r="99" spans="1:7" x14ac:dyDescent="0.2">
      <c r="A99" s="100" t="s">
        <v>126</v>
      </c>
      <c r="B99" s="44" t="s">
        <v>295</v>
      </c>
      <c r="C99" s="44">
        <v>282</v>
      </c>
      <c r="D99" s="44">
        <v>1028</v>
      </c>
      <c r="E99" s="44">
        <v>0</v>
      </c>
      <c r="F99" s="44">
        <v>4880</v>
      </c>
      <c r="G99" s="44">
        <v>7125</v>
      </c>
    </row>
    <row r="100" spans="1:7" x14ac:dyDescent="0.2">
      <c r="A100" s="100" t="s">
        <v>126</v>
      </c>
      <c r="B100" s="44" t="s">
        <v>160</v>
      </c>
      <c r="C100" s="44">
        <v>66</v>
      </c>
      <c r="D100" s="44">
        <v>172</v>
      </c>
      <c r="E100" s="44">
        <v>0</v>
      </c>
      <c r="F100" s="44">
        <v>709</v>
      </c>
      <c r="G100" s="44">
        <v>833</v>
      </c>
    </row>
    <row r="101" spans="1:7" x14ac:dyDescent="0.2">
      <c r="A101" s="100" t="s">
        <v>126</v>
      </c>
      <c r="B101" s="44" t="s">
        <v>29</v>
      </c>
      <c r="C101" s="44">
        <v>2779</v>
      </c>
      <c r="D101" s="44">
        <v>4436</v>
      </c>
      <c r="E101" s="44">
        <v>1911</v>
      </c>
      <c r="F101" s="44">
        <v>19036</v>
      </c>
      <c r="G101" s="44">
        <v>37445</v>
      </c>
    </row>
    <row r="102" spans="1:7" x14ac:dyDescent="0.2">
      <c r="A102" s="100" t="s">
        <v>128</v>
      </c>
      <c r="B102" s="44" t="s">
        <v>296</v>
      </c>
      <c r="C102" s="44">
        <v>1762</v>
      </c>
      <c r="D102" s="44">
        <v>817</v>
      </c>
      <c r="E102" s="44">
        <v>0</v>
      </c>
      <c r="F102" s="44">
        <v>4837</v>
      </c>
      <c r="G102" s="44">
        <v>4837</v>
      </c>
    </row>
    <row r="103" spans="1:7" x14ac:dyDescent="0.2">
      <c r="A103" s="100" t="s">
        <v>128</v>
      </c>
      <c r="B103" s="44" t="s">
        <v>297</v>
      </c>
      <c r="C103" s="44">
        <v>289</v>
      </c>
      <c r="D103" s="44">
        <v>1866</v>
      </c>
      <c r="E103" s="44">
        <v>605</v>
      </c>
      <c r="F103" s="44">
        <v>5743</v>
      </c>
      <c r="G103" s="44">
        <v>11325</v>
      </c>
    </row>
    <row r="104" spans="1:7" x14ac:dyDescent="0.2">
      <c r="A104" s="100" t="s">
        <v>128</v>
      </c>
      <c r="B104" s="44" t="s">
        <v>160</v>
      </c>
      <c r="C104" s="44">
        <v>85</v>
      </c>
      <c r="D104" s="44">
        <v>1375</v>
      </c>
      <c r="E104" s="44">
        <v>809</v>
      </c>
      <c r="F104" s="44">
        <v>4846</v>
      </c>
      <c r="G104" s="44">
        <v>7659</v>
      </c>
    </row>
    <row r="105" spans="1:7" x14ac:dyDescent="0.2">
      <c r="A105" s="100" t="s">
        <v>128</v>
      </c>
      <c r="B105" s="44" t="s">
        <v>29</v>
      </c>
      <c r="C105" s="44">
        <v>2136</v>
      </c>
      <c r="D105" s="44">
        <v>4058</v>
      </c>
      <c r="E105" s="44">
        <v>1414</v>
      </c>
      <c r="F105" s="44">
        <v>15426</v>
      </c>
      <c r="G105" s="44">
        <v>23821</v>
      </c>
    </row>
    <row r="106" spans="1:7" x14ac:dyDescent="0.2">
      <c r="A106" s="100" t="s">
        <v>130</v>
      </c>
      <c r="B106" s="44" t="s">
        <v>298</v>
      </c>
      <c r="C106" s="44">
        <v>2110</v>
      </c>
      <c r="D106" s="44">
        <v>1721</v>
      </c>
      <c r="E106" s="44">
        <v>1724</v>
      </c>
      <c r="F106" s="44">
        <v>8858</v>
      </c>
      <c r="G106" s="44">
        <v>12940</v>
      </c>
    </row>
    <row r="107" spans="1:7" x14ac:dyDescent="0.2">
      <c r="A107" s="100" t="s">
        <v>130</v>
      </c>
      <c r="B107" s="44" t="s">
        <v>29</v>
      </c>
      <c r="C107" s="44">
        <v>2110</v>
      </c>
      <c r="D107" s="44">
        <v>1721</v>
      </c>
      <c r="E107" s="44">
        <v>1724</v>
      </c>
      <c r="F107" s="44">
        <v>8858</v>
      </c>
      <c r="G107" s="44">
        <v>12940</v>
      </c>
    </row>
    <row r="108" spans="1:7" x14ac:dyDescent="0.2">
      <c r="A108" s="100" t="s">
        <v>132</v>
      </c>
      <c r="B108" s="44" t="s">
        <v>299</v>
      </c>
      <c r="C108" s="44">
        <v>1242</v>
      </c>
      <c r="D108" s="44">
        <v>150</v>
      </c>
      <c r="E108" s="44">
        <v>0</v>
      </c>
      <c r="F108" s="44">
        <v>3279</v>
      </c>
      <c r="G108" s="44">
        <v>4778</v>
      </c>
    </row>
    <row r="109" spans="1:7" x14ac:dyDescent="0.2">
      <c r="A109" s="100" t="s">
        <v>132</v>
      </c>
      <c r="B109" s="44" t="s">
        <v>300</v>
      </c>
      <c r="C109" s="44">
        <v>334</v>
      </c>
      <c r="D109" s="44">
        <v>75</v>
      </c>
      <c r="E109" s="44">
        <v>183</v>
      </c>
      <c r="F109" s="44">
        <v>1060</v>
      </c>
      <c r="G109" s="44">
        <v>2506</v>
      </c>
    </row>
    <row r="110" spans="1:7" x14ac:dyDescent="0.2">
      <c r="A110" s="100" t="s">
        <v>132</v>
      </c>
      <c r="B110" s="44" t="s">
        <v>301</v>
      </c>
      <c r="C110" s="44">
        <v>281</v>
      </c>
      <c r="D110" s="44">
        <v>130</v>
      </c>
      <c r="E110" s="44">
        <v>461</v>
      </c>
      <c r="F110" s="44">
        <v>1527</v>
      </c>
      <c r="G110" s="44">
        <v>3975</v>
      </c>
    </row>
    <row r="111" spans="1:7" x14ac:dyDescent="0.2">
      <c r="A111" s="100" t="s">
        <v>132</v>
      </c>
      <c r="B111" s="44" t="s">
        <v>160</v>
      </c>
      <c r="C111" s="44">
        <v>77</v>
      </c>
      <c r="D111" s="44">
        <v>32</v>
      </c>
      <c r="E111" s="44">
        <v>63</v>
      </c>
      <c r="F111" s="44">
        <v>316</v>
      </c>
      <c r="G111" s="44">
        <v>567</v>
      </c>
    </row>
    <row r="112" spans="1:7" x14ac:dyDescent="0.2">
      <c r="A112" s="100" t="s">
        <v>132</v>
      </c>
      <c r="B112" s="44" t="s">
        <v>29</v>
      </c>
      <c r="C112" s="44">
        <v>1934</v>
      </c>
      <c r="D112" s="44">
        <v>387</v>
      </c>
      <c r="E112" s="44">
        <v>707</v>
      </c>
      <c r="F112" s="44">
        <v>6182</v>
      </c>
      <c r="G112" s="44">
        <v>11826</v>
      </c>
    </row>
    <row r="113" spans="1:7" x14ac:dyDescent="0.2">
      <c r="A113" s="100" t="s">
        <v>134</v>
      </c>
      <c r="B113" s="44" t="s">
        <v>302</v>
      </c>
      <c r="C113" s="44">
        <v>1376</v>
      </c>
      <c r="D113" s="44">
        <v>399</v>
      </c>
      <c r="E113" s="44">
        <v>697</v>
      </c>
      <c r="F113" s="44">
        <v>6167</v>
      </c>
      <c r="G113" s="44">
        <v>11442</v>
      </c>
    </row>
    <row r="114" spans="1:7" x14ac:dyDescent="0.2">
      <c r="A114" s="100" t="s">
        <v>134</v>
      </c>
      <c r="B114" s="44" t="s">
        <v>303</v>
      </c>
      <c r="C114" s="44">
        <v>323</v>
      </c>
      <c r="D114" s="44">
        <v>247</v>
      </c>
      <c r="E114" s="44">
        <v>1004</v>
      </c>
      <c r="F114" s="44">
        <v>2196</v>
      </c>
      <c r="G114" s="44">
        <v>4925</v>
      </c>
    </row>
    <row r="115" spans="1:7" x14ac:dyDescent="0.2">
      <c r="A115" s="100" t="s">
        <v>134</v>
      </c>
      <c r="B115" s="44" t="s">
        <v>160</v>
      </c>
      <c r="C115" s="44">
        <v>7</v>
      </c>
      <c r="D115" s="44">
        <v>0</v>
      </c>
      <c r="E115" s="44">
        <v>280</v>
      </c>
      <c r="F115" s="44">
        <v>4003</v>
      </c>
      <c r="G115" s="44">
        <v>6479</v>
      </c>
    </row>
    <row r="116" spans="1:7" x14ac:dyDescent="0.2">
      <c r="A116" s="100" t="s">
        <v>134</v>
      </c>
      <c r="B116" s="44" t="s">
        <v>29</v>
      </c>
      <c r="C116" s="44">
        <v>1706</v>
      </c>
      <c r="D116" s="44">
        <v>646</v>
      </c>
      <c r="E116" s="44">
        <v>1981</v>
      </c>
      <c r="F116" s="44">
        <v>12366</v>
      </c>
      <c r="G116" s="44">
        <v>22846</v>
      </c>
    </row>
    <row r="117" spans="1:7" x14ac:dyDescent="0.2">
      <c r="A117" s="100" t="s">
        <v>136</v>
      </c>
      <c r="B117" s="44" t="s">
        <v>304</v>
      </c>
      <c r="C117" s="44">
        <v>320</v>
      </c>
      <c r="D117" s="44">
        <v>554</v>
      </c>
      <c r="E117" s="44">
        <v>379</v>
      </c>
      <c r="F117" s="44">
        <v>1361</v>
      </c>
      <c r="G117" s="44">
        <v>3750</v>
      </c>
    </row>
    <row r="118" spans="1:7" x14ac:dyDescent="0.2">
      <c r="A118" s="100" t="s">
        <v>136</v>
      </c>
      <c r="B118" s="44" t="s">
        <v>305</v>
      </c>
      <c r="C118" s="44">
        <v>304</v>
      </c>
      <c r="D118" s="44">
        <v>186</v>
      </c>
      <c r="E118" s="44">
        <v>214</v>
      </c>
      <c r="F118" s="44">
        <v>1056</v>
      </c>
      <c r="G118" s="44">
        <v>1264</v>
      </c>
    </row>
    <row r="119" spans="1:7" x14ac:dyDescent="0.2">
      <c r="A119" s="100" t="s">
        <v>136</v>
      </c>
      <c r="B119" s="44" t="s">
        <v>306</v>
      </c>
      <c r="C119" s="44">
        <v>179</v>
      </c>
      <c r="D119" s="44">
        <v>168</v>
      </c>
      <c r="E119" s="44">
        <v>0</v>
      </c>
      <c r="F119" s="44">
        <v>364</v>
      </c>
      <c r="G119" s="44">
        <v>364</v>
      </c>
    </row>
    <row r="120" spans="1:7" x14ac:dyDescent="0.2">
      <c r="A120" s="100" t="s">
        <v>136</v>
      </c>
      <c r="B120" s="44" t="s">
        <v>307</v>
      </c>
      <c r="C120" s="44">
        <v>152</v>
      </c>
      <c r="D120" s="44">
        <v>16</v>
      </c>
      <c r="E120" s="44">
        <v>1</v>
      </c>
      <c r="F120" s="44">
        <v>432</v>
      </c>
      <c r="G120" s="44">
        <v>1152</v>
      </c>
    </row>
    <row r="121" spans="1:7" x14ac:dyDescent="0.2">
      <c r="A121" s="100" t="s">
        <v>136</v>
      </c>
      <c r="B121" s="44" t="s">
        <v>308</v>
      </c>
      <c r="C121" s="44">
        <v>143</v>
      </c>
      <c r="D121" s="44">
        <v>122</v>
      </c>
      <c r="E121" s="44">
        <v>12</v>
      </c>
      <c r="F121" s="44">
        <v>926</v>
      </c>
      <c r="G121" s="44">
        <v>1609</v>
      </c>
    </row>
    <row r="122" spans="1:7" x14ac:dyDescent="0.2">
      <c r="A122" s="100" t="s">
        <v>136</v>
      </c>
      <c r="B122" s="44" t="s">
        <v>309</v>
      </c>
      <c r="C122" s="44">
        <v>73</v>
      </c>
      <c r="D122" s="44">
        <v>49</v>
      </c>
      <c r="E122" s="44">
        <v>0</v>
      </c>
      <c r="F122" s="44">
        <v>236</v>
      </c>
      <c r="G122" s="44">
        <v>243</v>
      </c>
    </row>
    <row r="123" spans="1:7" x14ac:dyDescent="0.2">
      <c r="A123" s="100" t="s">
        <v>136</v>
      </c>
      <c r="B123" s="44" t="s">
        <v>310</v>
      </c>
      <c r="C123" s="44">
        <v>72</v>
      </c>
      <c r="D123" s="44">
        <v>162</v>
      </c>
      <c r="E123" s="44">
        <v>9</v>
      </c>
      <c r="F123" s="44">
        <v>1375</v>
      </c>
      <c r="G123" s="44">
        <v>2938</v>
      </c>
    </row>
    <row r="124" spans="1:7" x14ac:dyDescent="0.2">
      <c r="A124" s="100" t="s">
        <v>136</v>
      </c>
      <c r="B124" s="44" t="s">
        <v>160</v>
      </c>
      <c r="C124" s="44">
        <v>172</v>
      </c>
      <c r="D124" s="44">
        <v>168</v>
      </c>
      <c r="E124" s="44">
        <v>307</v>
      </c>
      <c r="F124" s="44">
        <v>1186</v>
      </c>
      <c r="G124" s="44">
        <v>2018</v>
      </c>
    </row>
    <row r="125" spans="1:7" x14ac:dyDescent="0.2">
      <c r="A125" s="100" t="s">
        <v>136</v>
      </c>
      <c r="B125" s="44" t="s">
        <v>29</v>
      </c>
      <c r="C125" s="44">
        <v>1415</v>
      </c>
      <c r="D125" s="44">
        <v>1425</v>
      </c>
      <c r="E125" s="44">
        <v>922</v>
      </c>
      <c r="F125" s="44">
        <v>6936</v>
      </c>
      <c r="G125" s="44">
        <v>13338</v>
      </c>
    </row>
    <row r="126" spans="1:7" x14ac:dyDescent="0.2">
      <c r="A126" s="100" t="s">
        <v>138</v>
      </c>
      <c r="B126" s="44" t="s">
        <v>311</v>
      </c>
      <c r="C126" s="44">
        <v>790</v>
      </c>
      <c r="D126" s="44">
        <v>711</v>
      </c>
      <c r="E126" s="44">
        <v>1380</v>
      </c>
      <c r="F126" s="44">
        <v>6019</v>
      </c>
      <c r="G126" s="44">
        <v>16507</v>
      </c>
    </row>
    <row r="127" spans="1:7" x14ac:dyDescent="0.2">
      <c r="A127" s="100" t="s">
        <v>138</v>
      </c>
      <c r="B127" s="44" t="s">
        <v>312</v>
      </c>
      <c r="C127" s="44">
        <v>326</v>
      </c>
      <c r="D127" s="44">
        <v>996</v>
      </c>
      <c r="E127" s="44">
        <v>611</v>
      </c>
      <c r="F127" s="44">
        <v>3365</v>
      </c>
      <c r="G127" s="44">
        <v>7166</v>
      </c>
    </row>
    <row r="128" spans="1:7" x14ac:dyDescent="0.2">
      <c r="A128" s="100" t="s">
        <v>138</v>
      </c>
      <c r="B128" s="44" t="s">
        <v>313</v>
      </c>
      <c r="C128" s="44">
        <v>109</v>
      </c>
      <c r="D128" s="44">
        <v>94</v>
      </c>
      <c r="E128" s="44">
        <v>766</v>
      </c>
      <c r="F128" s="44">
        <v>2610</v>
      </c>
      <c r="G128" s="44">
        <v>4143</v>
      </c>
    </row>
    <row r="129" spans="1:7" x14ac:dyDescent="0.2">
      <c r="A129" s="100" t="s">
        <v>138</v>
      </c>
      <c r="B129" s="44" t="s">
        <v>160</v>
      </c>
      <c r="C129" s="44">
        <v>54</v>
      </c>
      <c r="D129" s="44">
        <v>11</v>
      </c>
      <c r="E129" s="44">
        <v>44</v>
      </c>
      <c r="F129" s="44">
        <v>287</v>
      </c>
      <c r="G129" s="44">
        <v>1725</v>
      </c>
    </row>
    <row r="130" spans="1:7" x14ac:dyDescent="0.2">
      <c r="A130" s="100" t="s">
        <v>138</v>
      </c>
      <c r="B130" s="44" t="s">
        <v>29</v>
      </c>
      <c r="C130" s="44">
        <v>1279</v>
      </c>
      <c r="D130" s="44">
        <v>1812</v>
      </c>
      <c r="E130" s="44">
        <v>2801</v>
      </c>
      <c r="F130" s="44">
        <v>12281</v>
      </c>
      <c r="G130" s="44">
        <v>29541</v>
      </c>
    </row>
    <row r="131" spans="1:7" x14ac:dyDescent="0.2">
      <c r="A131" s="100" t="s">
        <v>140</v>
      </c>
      <c r="B131" s="44" t="s">
        <v>314</v>
      </c>
      <c r="C131" s="44">
        <v>467</v>
      </c>
      <c r="D131" s="44">
        <v>517</v>
      </c>
      <c r="E131" s="44">
        <v>862</v>
      </c>
      <c r="F131" s="44">
        <v>2908</v>
      </c>
      <c r="G131" s="44">
        <v>6500</v>
      </c>
    </row>
    <row r="132" spans="1:7" x14ac:dyDescent="0.2">
      <c r="A132" s="100" t="s">
        <v>140</v>
      </c>
      <c r="B132" s="44" t="s">
        <v>315</v>
      </c>
      <c r="C132" s="44">
        <v>190</v>
      </c>
      <c r="D132" s="44">
        <v>162</v>
      </c>
      <c r="E132" s="44">
        <v>158</v>
      </c>
      <c r="F132" s="44">
        <v>1085</v>
      </c>
      <c r="G132" s="44">
        <v>2258</v>
      </c>
    </row>
    <row r="133" spans="1:7" x14ac:dyDescent="0.2">
      <c r="A133" s="100" t="s">
        <v>140</v>
      </c>
      <c r="B133" s="44" t="s">
        <v>316</v>
      </c>
      <c r="C133" s="44">
        <v>159</v>
      </c>
      <c r="D133" s="44">
        <v>96</v>
      </c>
      <c r="E133" s="44">
        <v>55</v>
      </c>
      <c r="F133" s="44">
        <v>552</v>
      </c>
      <c r="G133" s="44">
        <v>957</v>
      </c>
    </row>
    <row r="134" spans="1:7" x14ac:dyDescent="0.2">
      <c r="A134" s="100" t="s">
        <v>140</v>
      </c>
      <c r="B134" s="44" t="s">
        <v>317</v>
      </c>
      <c r="C134" s="44">
        <v>137</v>
      </c>
      <c r="D134" s="44">
        <v>243</v>
      </c>
      <c r="E134" s="44">
        <v>117</v>
      </c>
      <c r="F134" s="44">
        <v>1188</v>
      </c>
      <c r="G134" s="44">
        <v>1986</v>
      </c>
    </row>
    <row r="135" spans="1:7" x14ac:dyDescent="0.2">
      <c r="A135" s="100" t="s">
        <v>140</v>
      </c>
      <c r="B135" s="44" t="s">
        <v>318</v>
      </c>
      <c r="C135" s="44">
        <v>82</v>
      </c>
      <c r="D135" s="44">
        <v>59</v>
      </c>
      <c r="E135" s="44">
        <v>120</v>
      </c>
      <c r="F135" s="44">
        <v>342</v>
      </c>
      <c r="G135" s="44">
        <v>803</v>
      </c>
    </row>
    <row r="136" spans="1:7" x14ac:dyDescent="0.2">
      <c r="A136" s="100" t="s">
        <v>140</v>
      </c>
      <c r="B136" s="44" t="s">
        <v>319</v>
      </c>
      <c r="C136" s="44">
        <v>79</v>
      </c>
      <c r="D136" s="44">
        <v>78</v>
      </c>
      <c r="E136" s="44">
        <v>69</v>
      </c>
      <c r="F136" s="44">
        <v>539</v>
      </c>
      <c r="G136" s="44">
        <v>1191</v>
      </c>
    </row>
    <row r="137" spans="1:7" x14ac:dyDescent="0.2">
      <c r="A137" s="100" t="s">
        <v>140</v>
      </c>
      <c r="B137" s="44" t="s">
        <v>320</v>
      </c>
      <c r="C137" s="44">
        <v>62</v>
      </c>
      <c r="D137" s="44">
        <v>55</v>
      </c>
      <c r="E137" s="44">
        <v>36</v>
      </c>
      <c r="F137" s="44">
        <v>286</v>
      </c>
      <c r="G137" s="44">
        <v>653</v>
      </c>
    </row>
    <row r="138" spans="1:7" x14ac:dyDescent="0.2">
      <c r="A138" s="100" t="s">
        <v>140</v>
      </c>
      <c r="B138" s="44" t="s">
        <v>160</v>
      </c>
      <c r="C138" s="44">
        <v>37</v>
      </c>
      <c r="D138" s="44">
        <v>55</v>
      </c>
      <c r="E138" s="44">
        <v>24</v>
      </c>
      <c r="F138" s="44">
        <v>297</v>
      </c>
      <c r="G138" s="44">
        <v>475</v>
      </c>
    </row>
    <row r="139" spans="1:7" x14ac:dyDescent="0.2">
      <c r="A139" s="100" t="s">
        <v>140</v>
      </c>
      <c r="B139" s="44" t="s">
        <v>29</v>
      </c>
      <c r="C139" s="44">
        <v>1213</v>
      </c>
      <c r="D139" s="44">
        <v>1265</v>
      </c>
      <c r="E139" s="44">
        <v>1441</v>
      </c>
      <c r="F139" s="44">
        <v>7197</v>
      </c>
      <c r="G139" s="44">
        <v>14823</v>
      </c>
    </row>
    <row r="140" spans="1:7" x14ac:dyDescent="0.2">
      <c r="A140" s="100" t="s">
        <v>142</v>
      </c>
      <c r="B140" s="44" t="s">
        <v>321</v>
      </c>
      <c r="C140" s="44">
        <v>312</v>
      </c>
      <c r="D140" s="44">
        <v>168</v>
      </c>
      <c r="E140" s="44">
        <v>62</v>
      </c>
      <c r="F140" s="44">
        <v>1093</v>
      </c>
      <c r="G140" s="44">
        <v>1288</v>
      </c>
    </row>
    <row r="141" spans="1:7" x14ac:dyDescent="0.2">
      <c r="A141" s="100" t="s">
        <v>142</v>
      </c>
      <c r="B141" s="44" t="s">
        <v>322</v>
      </c>
      <c r="C141" s="44">
        <v>199</v>
      </c>
      <c r="D141" s="44">
        <v>234</v>
      </c>
      <c r="E141" s="44">
        <v>56</v>
      </c>
      <c r="F141" s="44">
        <v>626</v>
      </c>
      <c r="G141" s="44">
        <v>1186</v>
      </c>
    </row>
    <row r="142" spans="1:7" x14ac:dyDescent="0.2">
      <c r="A142" s="100" t="s">
        <v>142</v>
      </c>
      <c r="B142" s="44" t="s">
        <v>323</v>
      </c>
      <c r="C142" s="44">
        <v>134</v>
      </c>
      <c r="D142" s="44">
        <v>152</v>
      </c>
      <c r="E142" s="44">
        <v>14</v>
      </c>
      <c r="F142" s="44">
        <v>486</v>
      </c>
      <c r="G142" s="44">
        <v>645</v>
      </c>
    </row>
    <row r="143" spans="1:7" x14ac:dyDescent="0.2">
      <c r="A143" s="100" t="s">
        <v>142</v>
      </c>
      <c r="B143" s="44" t="s">
        <v>324</v>
      </c>
      <c r="C143" s="44">
        <v>77</v>
      </c>
      <c r="D143" s="44">
        <v>52</v>
      </c>
      <c r="E143" s="44">
        <v>1</v>
      </c>
      <c r="F143" s="44">
        <v>170</v>
      </c>
      <c r="G143" s="44">
        <v>345</v>
      </c>
    </row>
    <row r="144" spans="1:7" x14ac:dyDescent="0.2">
      <c r="A144" s="100" t="s">
        <v>142</v>
      </c>
      <c r="B144" s="44" t="s">
        <v>325</v>
      </c>
      <c r="C144" s="44">
        <v>65</v>
      </c>
      <c r="D144" s="44">
        <v>64</v>
      </c>
      <c r="E144" s="44">
        <v>33</v>
      </c>
      <c r="F144" s="44">
        <v>230</v>
      </c>
      <c r="G144" s="44">
        <v>396</v>
      </c>
    </row>
    <row r="145" spans="1:7" x14ac:dyDescent="0.2">
      <c r="A145" s="100" t="s">
        <v>142</v>
      </c>
      <c r="B145" s="44" t="s">
        <v>160</v>
      </c>
      <c r="C145" s="44">
        <v>62</v>
      </c>
      <c r="D145" s="44">
        <v>27</v>
      </c>
      <c r="E145" s="44">
        <v>7</v>
      </c>
      <c r="F145" s="44">
        <v>422</v>
      </c>
      <c r="G145" s="44">
        <v>723</v>
      </c>
    </row>
    <row r="146" spans="1:7" x14ac:dyDescent="0.2">
      <c r="A146" s="100" t="s">
        <v>142</v>
      </c>
      <c r="B146" s="44" t="s">
        <v>29</v>
      </c>
      <c r="C146" s="44">
        <v>849</v>
      </c>
      <c r="D146" s="44">
        <v>697</v>
      </c>
      <c r="E146" s="44">
        <v>173</v>
      </c>
      <c r="F146" s="44">
        <v>3027</v>
      </c>
      <c r="G146" s="44">
        <v>4583</v>
      </c>
    </row>
    <row r="147" spans="1:7" x14ac:dyDescent="0.2">
      <c r="A147" s="100" t="s">
        <v>144</v>
      </c>
      <c r="B147" s="44" t="s">
        <v>326</v>
      </c>
      <c r="C147" s="44">
        <v>726</v>
      </c>
      <c r="D147" s="44">
        <v>1040</v>
      </c>
      <c r="E147" s="44">
        <v>0</v>
      </c>
      <c r="F147" s="44">
        <v>2768</v>
      </c>
      <c r="G147" s="44">
        <v>2770</v>
      </c>
    </row>
    <row r="148" spans="1:7" x14ac:dyDescent="0.2">
      <c r="A148" s="100" t="s">
        <v>144</v>
      </c>
      <c r="B148" s="44" t="s">
        <v>29</v>
      </c>
      <c r="C148" s="44">
        <v>726</v>
      </c>
      <c r="D148" s="44">
        <v>1040</v>
      </c>
      <c r="E148" s="44">
        <v>0</v>
      </c>
      <c r="F148" s="44">
        <v>2768</v>
      </c>
      <c r="G148" s="44">
        <v>2770</v>
      </c>
    </row>
    <row r="149" spans="1:7" x14ac:dyDescent="0.2">
      <c r="A149" s="100" t="s">
        <v>146</v>
      </c>
      <c r="B149" s="44" t="s">
        <v>327</v>
      </c>
      <c r="C149" s="44">
        <v>481</v>
      </c>
      <c r="D149" s="44">
        <v>505</v>
      </c>
      <c r="E149" s="44">
        <v>190</v>
      </c>
      <c r="F149" s="44">
        <v>2625</v>
      </c>
      <c r="G149" s="44">
        <v>4175</v>
      </c>
    </row>
    <row r="150" spans="1:7" x14ac:dyDescent="0.2">
      <c r="A150" s="100" t="s">
        <v>146</v>
      </c>
      <c r="B150" s="44" t="s">
        <v>328</v>
      </c>
      <c r="C150" s="44">
        <v>175</v>
      </c>
      <c r="D150" s="44">
        <v>178</v>
      </c>
      <c r="E150" s="44">
        <v>159</v>
      </c>
      <c r="F150" s="44">
        <v>790</v>
      </c>
      <c r="G150" s="44">
        <v>1862</v>
      </c>
    </row>
    <row r="151" spans="1:7" x14ac:dyDescent="0.2">
      <c r="A151" s="100" t="s">
        <v>146</v>
      </c>
      <c r="B151" s="44" t="s">
        <v>29</v>
      </c>
      <c r="C151" s="44">
        <v>656</v>
      </c>
      <c r="D151" s="44">
        <v>683</v>
      </c>
      <c r="E151" s="44">
        <v>349</v>
      </c>
      <c r="F151" s="44">
        <v>3415</v>
      </c>
      <c r="G151" s="44">
        <v>6037</v>
      </c>
    </row>
    <row r="152" spans="1:7" x14ac:dyDescent="0.2">
      <c r="A152" s="100" t="s">
        <v>148</v>
      </c>
      <c r="B152" s="44" t="s">
        <v>329</v>
      </c>
      <c r="C152" s="44">
        <v>383</v>
      </c>
      <c r="D152" s="44">
        <v>154</v>
      </c>
      <c r="E152" s="44">
        <v>280</v>
      </c>
      <c r="F152" s="44">
        <v>1238</v>
      </c>
      <c r="G152" s="44">
        <v>2797</v>
      </c>
    </row>
    <row r="153" spans="1:7" x14ac:dyDescent="0.2">
      <c r="A153" s="100" t="s">
        <v>148</v>
      </c>
      <c r="B153" s="44" t="s">
        <v>330</v>
      </c>
      <c r="C153" s="44">
        <v>165</v>
      </c>
      <c r="D153" s="44">
        <v>227</v>
      </c>
      <c r="E153" s="44">
        <v>175</v>
      </c>
      <c r="F153" s="44">
        <v>1454</v>
      </c>
      <c r="G153" s="44">
        <v>2321</v>
      </c>
    </row>
    <row r="154" spans="1:7" x14ac:dyDescent="0.2">
      <c r="A154" s="100" t="s">
        <v>148</v>
      </c>
      <c r="B154" s="44" t="s">
        <v>331</v>
      </c>
      <c r="C154" s="44">
        <v>38</v>
      </c>
      <c r="D154" s="44">
        <v>53</v>
      </c>
      <c r="E154" s="44">
        <v>0</v>
      </c>
      <c r="F154" s="44">
        <v>348</v>
      </c>
      <c r="G154" s="44">
        <v>641</v>
      </c>
    </row>
    <row r="155" spans="1:7" x14ac:dyDescent="0.2">
      <c r="A155" s="100" t="s">
        <v>148</v>
      </c>
      <c r="B155" s="44" t="s">
        <v>160</v>
      </c>
      <c r="C155" s="44">
        <v>0</v>
      </c>
      <c r="D155" s="44">
        <v>0</v>
      </c>
      <c r="E155" s="44">
        <v>1</v>
      </c>
      <c r="F155" s="44">
        <v>0</v>
      </c>
      <c r="G155" s="44">
        <v>1</v>
      </c>
    </row>
    <row r="156" spans="1:7" x14ac:dyDescent="0.2">
      <c r="A156" s="100" t="s">
        <v>148</v>
      </c>
      <c r="B156" s="44" t="s">
        <v>29</v>
      </c>
      <c r="C156" s="44">
        <v>586</v>
      </c>
      <c r="D156" s="44">
        <v>434</v>
      </c>
      <c r="E156" s="44">
        <v>456</v>
      </c>
      <c r="F156" s="44">
        <v>3040</v>
      </c>
      <c r="G156" s="44">
        <v>5760</v>
      </c>
    </row>
    <row r="157" spans="1:7" x14ac:dyDescent="0.2">
      <c r="A157" s="100" t="s">
        <v>332</v>
      </c>
      <c r="B157" s="44" t="s">
        <v>29</v>
      </c>
      <c r="C157" s="44">
        <v>3029</v>
      </c>
      <c r="D157" s="44">
        <v>13173</v>
      </c>
      <c r="E157" s="44">
        <v>6759</v>
      </c>
      <c r="F157" s="44">
        <v>42547</v>
      </c>
      <c r="G157" s="44">
        <v>72774</v>
      </c>
    </row>
    <row r="158" spans="1:7" x14ac:dyDescent="0.2">
      <c r="A158" s="101" t="s">
        <v>29</v>
      </c>
      <c r="B158" s="45" t="s">
        <v>29</v>
      </c>
      <c r="C158" s="45">
        <v>104438</v>
      </c>
      <c r="D158" s="45">
        <v>85083</v>
      </c>
      <c r="E158" s="45">
        <v>78375</v>
      </c>
      <c r="F158" s="45">
        <v>513673</v>
      </c>
      <c r="G158" s="45">
        <v>955542</v>
      </c>
    </row>
    <row r="159" spans="1:7" x14ac:dyDescent="0.2">
      <c r="A159" s="100" t="s">
        <v>162</v>
      </c>
      <c r="B159" s="100"/>
      <c r="C159" s="100"/>
      <c r="D159" s="100"/>
      <c r="E159" s="100"/>
      <c r="F159" s="100"/>
      <c r="G159" s="100"/>
    </row>
    <row r="160" spans="1:7" x14ac:dyDescent="0.2">
      <c r="A160" s="100" t="s">
        <v>58</v>
      </c>
      <c r="B160" s="100"/>
      <c r="C160" s="100"/>
      <c r="D160" s="100"/>
      <c r="E160" s="100"/>
      <c r="F160" s="100"/>
      <c r="G160" s="100"/>
    </row>
  </sheetData>
  <sheetProtection sheet="1"/>
  <mergeCells count="30">
    <mergeCell ref="A152:A156"/>
    <mergeCell ref="A157"/>
    <mergeCell ref="A158"/>
    <mergeCell ref="A159:G159"/>
    <mergeCell ref="A160:G160"/>
    <mergeCell ref="A126:A130"/>
    <mergeCell ref="A131:A139"/>
    <mergeCell ref="A140:A146"/>
    <mergeCell ref="A147:A148"/>
    <mergeCell ref="A149:A151"/>
    <mergeCell ref="A102:A105"/>
    <mergeCell ref="A106:A107"/>
    <mergeCell ref="A108:A112"/>
    <mergeCell ref="A113:A116"/>
    <mergeCell ref="A117:A125"/>
    <mergeCell ref="A75:A78"/>
    <mergeCell ref="A79:A81"/>
    <mergeCell ref="A82:A89"/>
    <mergeCell ref="A90:A97"/>
    <mergeCell ref="A98:A101"/>
    <mergeCell ref="A44:A50"/>
    <mergeCell ref="A51:A53"/>
    <mergeCell ref="A54:A58"/>
    <mergeCell ref="A59:A67"/>
    <mergeCell ref="A68:A74"/>
    <mergeCell ref="B1:E1"/>
    <mergeCell ref="A11:A17"/>
    <mergeCell ref="A18:A27"/>
    <mergeCell ref="A28:A36"/>
    <mergeCell ref="A37:A43"/>
  </mergeCells>
  <hyperlinks>
    <hyperlink ref="A7" r:id="rId1" xr:uid="{00000000-0004-0000-0C00-000000000000}"/>
  </hyperlinks>
  <pageMargins left="0.7" right="0.7" top="0.75" bottom="0.75" header="0.3" footer="0.3"/>
  <pageSetup paperSize="9" orientation="portrait"/>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66"/>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334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6" t="s">
        <v>96</v>
      </c>
      <c r="B10" s="46" t="s">
        <v>230</v>
      </c>
      <c r="C10" s="20" t="s">
        <v>30</v>
      </c>
      <c r="D10" s="20" t="s">
        <v>31</v>
      </c>
      <c r="E10" s="20" t="s">
        <v>42</v>
      </c>
      <c r="F10" s="20" t="s">
        <v>97</v>
      </c>
      <c r="G10" s="20" t="s">
        <v>98</v>
      </c>
    </row>
    <row r="11" spans="1:16" x14ac:dyDescent="0.2">
      <c r="A11" s="100" t="s">
        <v>102</v>
      </c>
      <c r="B11" s="46" t="s">
        <v>335</v>
      </c>
      <c r="C11" s="46">
        <v>5561</v>
      </c>
      <c r="D11" s="46">
        <v>7127</v>
      </c>
      <c r="E11" s="46">
        <v>3668</v>
      </c>
      <c r="F11" s="46">
        <v>30830</v>
      </c>
      <c r="G11" s="46">
        <v>52115</v>
      </c>
    </row>
    <row r="12" spans="1:16" x14ac:dyDescent="0.2">
      <c r="A12" s="100" t="s">
        <v>102</v>
      </c>
      <c r="B12" s="46" t="s">
        <v>336</v>
      </c>
      <c r="C12" s="46">
        <v>681</v>
      </c>
      <c r="D12" s="46">
        <v>465</v>
      </c>
      <c r="E12" s="46">
        <v>1006</v>
      </c>
      <c r="F12" s="46">
        <v>4887</v>
      </c>
      <c r="G12" s="46">
        <v>11627</v>
      </c>
    </row>
    <row r="13" spans="1:16" x14ac:dyDescent="0.2">
      <c r="A13" s="100" t="s">
        <v>102</v>
      </c>
      <c r="B13" s="46" t="s">
        <v>29</v>
      </c>
      <c r="C13" s="46">
        <v>6242</v>
      </c>
      <c r="D13" s="46">
        <v>7592</v>
      </c>
      <c r="E13" s="46">
        <v>4674</v>
      </c>
      <c r="F13" s="46">
        <v>35717</v>
      </c>
      <c r="G13" s="46">
        <v>63742</v>
      </c>
    </row>
    <row r="14" spans="1:16" x14ac:dyDescent="0.2">
      <c r="A14" s="100" t="s">
        <v>126</v>
      </c>
      <c r="B14" s="46" t="s">
        <v>337</v>
      </c>
      <c r="C14" s="46">
        <v>4255</v>
      </c>
      <c r="D14" s="46">
        <v>4428</v>
      </c>
      <c r="E14" s="46">
        <v>3866</v>
      </c>
      <c r="F14" s="46">
        <v>27030</v>
      </c>
      <c r="G14" s="46">
        <v>56514</v>
      </c>
    </row>
    <row r="15" spans="1:16" x14ac:dyDescent="0.2">
      <c r="A15" s="100" t="s">
        <v>126</v>
      </c>
      <c r="B15" s="46" t="s">
        <v>338</v>
      </c>
      <c r="C15" s="46">
        <v>1337</v>
      </c>
      <c r="D15" s="46">
        <v>3</v>
      </c>
      <c r="E15" s="46">
        <v>176</v>
      </c>
      <c r="F15" s="46">
        <v>1371</v>
      </c>
      <c r="G15" s="46">
        <v>3746</v>
      </c>
    </row>
    <row r="16" spans="1:16" x14ac:dyDescent="0.2">
      <c r="A16" s="100" t="s">
        <v>126</v>
      </c>
      <c r="B16" s="46" t="s">
        <v>160</v>
      </c>
      <c r="C16" s="46">
        <v>284</v>
      </c>
      <c r="D16" s="46">
        <v>196</v>
      </c>
      <c r="E16" s="46">
        <v>574</v>
      </c>
      <c r="F16" s="46">
        <v>1273</v>
      </c>
      <c r="G16" s="46">
        <v>3236</v>
      </c>
    </row>
    <row r="17" spans="1:7" x14ac:dyDescent="0.2">
      <c r="A17" s="100" t="s">
        <v>126</v>
      </c>
      <c r="B17" s="46" t="s">
        <v>29</v>
      </c>
      <c r="C17" s="46">
        <v>5876</v>
      </c>
      <c r="D17" s="46">
        <v>4627</v>
      </c>
      <c r="E17" s="46">
        <v>4616</v>
      </c>
      <c r="F17" s="46">
        <v>29674</v>
      </c>
      <c r="G17" s="46">
        <v>63496</v>
      </c>
    </row>
    <row r="18" spans="1:7" x14ac:dyDescent="0.2">
      <c r="A18" s="100" t="s">
        <v>128</v>
      </c>
      <c r="B18" s="46" t="s">
        <v>339</v>
      </c>
      <c r="C18" s="46">
        <v>2571</v>
      </c>
      <c r="D18" s="46">
        <v>4211</v>
      </c>
      <c r="E18" s="46">
        <v>0</v>
      </c>
      <c r="F18" s="46">
        <v>14596</v>
      </c>
      <c r="G18" s="46">
        <v>16234</v>
      </c>
    </row>
    <row r="19" spans="1:7" x14ac:dyDescent="0.2">
      <c r="A19" s="100" t="s">
        <v>128</v>
      </c>
      <c r="B19" s="46" t="s">
        <v>29</v>
      </c>
      <c r="C19" s="46">
        <v>2571</v>
      </c>
      <c r="D19" s="46">
        <v>4211</v>
      </c>
      <c r="E19" s="46">
        <v>0</v>
      </c>
      <c r="F19" s="46">
        <v>14596</v>
      </c>
      <c r="G19" s="46">
        <v>16234</v>
      </c>
    </row>
    <row r="20" spans="1:7" x14ac:dyDescent="0.2">
      <c r="A20" s="100" t="s">
        <v>130</v>
      </c>
      <c r="B20" s="46" t="s">
        <v>340</v>
      </c>
      <c r="C20" s="46">
        <v>2215</v>
      </c>
      <c r="D20" s="46">
        <v>2414</v>
      </c>
      <c r="E20" s="46">
        <v>1821</v>
      </c>
      <c r="F20" s="46">
        <v>14298</v>
      </c>
      <c r="G20" s="46">
        <v>25915</v>
      </c>
    </row>
    <row r="21" spans="1:7" x14ac:dyDescent="0.2">
      <c r="A21" s="100" t="s">
        <v>130</v>
      </c>
      <c r="B21" s="46" t="s">
        <v>29</v>
      </c>
      <c r="C21" s="46">
        <v>2215</v>
      </c>
      <c r="D21" s="46">
        <v>2414</v>
      </c>
      <c r="E21" s="46">
        <v>1821</v>
      </c>
      <c r="F21" s="46">
        <v>14298</v>
      </c>
      <c r="G21" s="46">
        <v>25915</v>
      </c>
    </row>
    <row r="22" spans="1:7" x14ac:dyDescent="0.2">
      <c r="A22" s="100" t="s">
        <v>165</v>
      </c>
      <c r="B22" s="46" t="s">
        <v>341</v>
      </c>
      <c r="C22" s="46">
        <v>2091</v>
      </c>
      <c r="D22" s="46">
        <v>1504</v>
      </c>
      <c r="E22" s="46">
        <v>882</v>
      </c>
      <c r="F22" s="46">
        <v>7397</v>
      </c>
      <c r="G22" s="46">
        <v>12420</v>
      </c>
    </row>
    <row r="23" spans="1:7" x14ac:dyDescent="0.2">
      <c r="A23" s="100" t="s">
        <v>165</v>
      </c>
      <c r="B23" s="46" t="s">
        <v>29</v>
      </c>
      <c r="C23" s="46">
        <v>2091</v>
      </c>
      <c r="D23" s="46">
        <v>1504</v>
      </c>
      <c r="E23" s="46">
        <v>882</v>
      </c>
      <c r="F23" s="46">
        <v>7397</v>
      </c>
      <c r="G23" s="46">
        <v>12420</v>
      </c>
    </row>
    <row r="24" spans="1:7" x14ac:dyDescent="0.2">
      <c r="A24" s="100" t="s">
        <v>110</v>
      </c>
      <c r="B24" s="46" t="s">
        <v>342</v>
      </c>
      <c r="C24" s="46">
        <v>1972</v>
      </c>
      <c r="D24" s="46">
        <v>1504</v>
      </c>
      <c r="E24" s="46">
        <v>1101</v>
      </c>
      <c r="F24" s="46">
        <v>7942</v>
      </c>
      <c r="G24" s="46">
        <v>14978</v>
      </c>
    </row>
    <row r="25" spans="1:7" x14ac:dyDescent="0.2">
      <c r="A25" s="100" t="s">
        <v>110</v>
      </c>
      <c r="B25" s="46" t="s">
        <v>29</v>
      </c>
      <c r="C25" s="46">
        <v>1972</v>
      </c>
      <c r="D25" s="46">
        <v>1504</v>
      </c>
      <c r="E25" s="46">
        <v>1101</v>
      </c>
      <c r="F25" s="46">
        <v>7942</v>
      </c>
      <c r="G25" s="46">
        <v>14978</v>
      </c>
    </row>
    <row r="26" spans="1:7" x14ac:dyDescent="0.2">
      <c r="A26" s="100" t="s">
        <v>108</v>
      </c>
      <c r="B26" s="46" t="s">
        <v>343</v>
      </c>
      <c r="C26" s="46">
        <v>1848</v>
      </c>
      <c r="D26" s="46">
        <v>393</v>
      </c>
      <c r="E26" s="46">
        <v>2007</v>
      </c>
      <c r="F26" s="46">
        <v>8007</v>
      </c>
      <c r="G26" s="46">
        <v>15276</v>
      </c>
    </row>
    <row r="27" spans="1:7" x14ac:dyDescent="0.2">
      <c r="A27" s="100" t="s">
        <v>108</v>
      </c>
      <c r="B27" s="46" t="s">
        <v>29</v>
      </c>
      <c r="C27" s="46">
        <v>1848</v>
      </c>
      <c r="D27" s="46">
        <v>393</v>
      </c>
      <c r="E27" s="46">
        <v>2007</v>
      </c>
      <c r="F27" s="46">
        <v>8007</v>
      </c>
      <c r="G27" s="46">
        <v>15276</v>
      </c>
    </row>
    <row r="28" spans="1:7" x14ac:dyDescent="0.2">
      <c r="A28" s="100" t="s">
        <v>116</v>
      </c>
      <c r="B28" s="46" t="s">
        <v>344</v>
      </c>
      <c r="C28" s="46">
        <v>1033</v>
      </c>
      <c r="D28" s="46">
        <v>625</v>
      </c>
      <c r="E28" s="46">
        <v>145</v>
      </c>
      <c r="F28" s="46">
        <v>3198</v>
      </c>
      <c r="G28" s="46">
        <v>7110</v>
      </c>
    </row>
    <row r="29" spans="1:7" x14ac:dyDescent="0.2">
      <c r="A29" s="100" t="s">
        <v>116</v>
      </c>
      <c r="B29" s="46" t="s">
        <v>345</v>
      </c>
      <c r="C29" s="46">
        <v>217</v>
      </c>
      <c r="D29" s="46">
        <v>23</v>
      </c>
      <c r="E29" s="46">
        <v>93</v>
      </c>
      <c r="F29" s="46">
        <v>547</v>
      </c>
      <c r="G29" s="46">
        <v>777</v>
      </c>
    </row>
    <row r="30" spans="1:7" x14ac:dyDescent="0.2">
      <c r="A30" s="100" t="s">
        <v>116</v>
      </c>
      <c r="B30" s="46" t="s">
        <v>160</v>
      </c>
      <c r="C30" s="46">
        <v>36</v>
      </c>
      <c r="D30" s="46">
        <v>47</v>
      </c>
      <c r="E30" s="46">
        <v>10</v>
      </c>
      <c r="F30" s="46">
        <v>261</v>
      </c>
      <c r="G30" s="46">
        <v>721</v>
      </c>
    </row>
    <row r="31" spans="1:7" x14ac:dyDescent="0.2">
      <c r="A31" s="100" t="s">
        <v>116</v>
      </c>
      <c r="B31" s="46" t="s">
        <v>29</v>
      </c>
      <c r="C31" s="46">
        <v>1286</v>
      </c>
      <c r="D31" s="46">
        <v>695</v>
      </c>
      <c r="E31" s="46">
        <v>248</v>
      </c>
      <c r="F31" s="46">
        <v>4006</v>
      </c>
      <c r="G31" s="46">
        <v>8608</v>
      </c>
    </row>
    <row r="32" spans="1:7" x14ac:dyDescent="0.2">
      <c r="A32" s="100" t="s">
        <v>138</v>
      </c>
      <c r="B32" s="46" t="s">
        <v>346</v>
      </c>
      <c r="C32" s="46">
        <v>650</v>
      </c>
      <c r="D32" s="46">
        <v>514</v>
      </c>
      <c r="E32" s="46">
        <v>367</v>
      </c>
      <c r="F32" s="46">
        <v>3064</v>
      </c>
      <c r="G32" s="46">
        <v>7737</v>
      </c>
    </row>
    <row r="33" spans="1:7" x14ac:dyDescent="0.2">
      <c r="A33" s="100" t="s">
        <v>138</v>
      </c>
      <c r="B33" s="46" t="s">
        <v>29</v>
      </c>
      <c r="C33" s="46">
        <v>650</v>
      </c>
      <c r="D33" s="46">
        <v>514</v>
      </c>
      <c r="E33" s="46">
        <v>367</v>
      </c>
      <c r="F33" s="46">
        <v>3064</v>
      </c>
      <c r="G33" s="46">
        <v>7737</v>
      </c>
    </row>
    <row r="34" spans="1:7" x14ac:dyDescent="0.2">
      <c r="A34" s="100" t="s">
        <v>104</v>
      </c>
      <c r="B34" s="46" t="s">
        <v>347</v>
      </c>
      <c r="C34" s="46">
        <v>498</v>
      </c>
      <c r="D34" s="46">
        <v>32</v>
      </c>
      <c r="E34" s="46">
        <v>0</v>
      </c>
      <c r="F34" s="46">
        <v>530</v>
      </c>
      <c r="G34" s="46">
        <v>530</v>
      </c>
    </row>
    <row r="35" spans="1:7" x14ac:dyDescent="0.2">
      <c r="A35" s="100" t="s">
        <v>104</v>
      </c>
      <c r="B35" s="46" t="s">
        <v>29</v>
      </c>
      <c r="C35" s="46">
        <v>498</v>
      </c>
      <c r="D35" s="46">
        <v>32</v>
      </c>
      <c r="E35" s="46">
        <v>0</v>
      </c>
      <c r="F35" s="46">
        <v>530</v>
      </c>
      <c r="G35" s="46">
        <v>530</v>
      </c>
    </row>
    <row r="36" spans="1:7" x14ac:dyDescent="0.2">
      <c r="A36" s="100" t="s">
        <v>158</v>
      </c>
      <c r="B36" s="46" t="s">
        <v>348</v>
      </c>
      <c r="C36" s="46">
        <v>209</v>
      </c>
      <c r="D36" s="46">
        <v>345</v>
      </c>
      <c r="E36" s="46">
        <v>593</v>
      </c>
      <c r="F36" s="46">
        <v>1768</v>
      </c>
      <c r="G36" s="46">
        <v>4343</v>
      </c>
    </row>
    <row r="37" spans="1:7" x14ac:dyDescent="0.2">
      <c r="A37" s="100" t="s">
        <v>158</v>
      </c>
      <c r="B37" s="46" t="s">
        <v>349</v>
      </c>
      <c r="C37" s="46">
        <v>130</v>
      </c>
      <c r="D37" s="46">
        <v>69</v>
      </c>
      <c r="E37" s="46">
        <v>156</v>
      </c>
      <c r="F37" s="46">
        <v>778</v>
      </c>
      <c r="G37" s="46">
        <v>1841</v>
      </c>
    </row>
    <row r="38" spans="1:7" x14ac:dyDescent="0.2">
      <c r="A38" s="100" t="s">
        <v>158</v>
      </c>
      <c r="B38" s="46" t="s">
        <v>350</v>
      </c>
      <c r="C38" s="46">
        <v>100</v>
      </c>
      <c r="D38" s="46">
        <v>113</v>
      </c>
      <c r="E38" s="46">
        <v>0</v>
      </c>
      <c r="F38" s="46">
        <v>666</v>
      </c>
      <c r="G38" s="46">
        <v>999</v>
      </c>
    </row>
    <row r="39" spans="1:7" x14ac:dyDescent="0.2">
      <c r="A39" s="100" t="s">
        <v>158</v>
      </c>
      <c r="B39" s="46" t="s">
        <v>160</v>
      </c>
      <c r="C39" s="46">
        <v>34</v>
      </c>
      <c r="D39" s="46">
        <v>0</v>
      </c>
      <c r="E39" s="46">
        <v>2</v>
      </c>
      <c r="F39" s="46">
        <v>41</v>
      </c>
      <c r="G39" s="46">
        <v>49</v>
      </c>
    </row>
    <row r="40" spans="1:7" x14ac:dyDescent="0.2">
      <c r="A40" s="100" t="s">
        <v>158</v>
      </c>
      <c r="B40" s="46" t="s">
        <v>29</v>
      </c>
      <c r="C40" s="46">
        <v>473</v>
      </c>
      <c r="D40" s="46">
        <v>527</v>
      </c>
      <c r="E40" s="46">
        <v>751</v>
      </c>
      <c r="F40" s="46">
        <v>3253</v>
      </c>
      <c r="G40" s="46">
        <v>7232</v>
      </c>
    </row>
    <row r="41" spans="1:7" x14ac:dyDescent="0.2">
      <c r="A41" s="100" t="s">
        <v>106</v>
      </c>
      <c r="B41" s="46" t="s">
        <v>351</v>
      </c>
      <c r="C41" s="46">
        <v>311</v>
      </c>
      <c r="D41" s="46">
        <v>311</v>
      </c>
      <c r="E41" s="46">
        <v>144</v>
      </c>
      <c r="F41" s="46">
        <v>1661</v>
      </c>
      <c r="G41" s="46">
        <v>2899</v>
      </c>
    </row>
    <row r="42" spans="1:7" x14ac:dyDescent="0.2">
      <c r="A42" s="100" t="s">
        <v>106</v>
      </c>
      <c r="B42" s="46" t="s">
        <v>29</v>
      </c>
      <c r="C42" s="46">
        <v>311</v>
      </c>
      <c r="D42" s="46">
        <v>311</v>
      </c>
      <c r="E42" s="46">
        <v>144</v>
      </c>
      <c r="F42" s="46">
        <v>1661</v>
      </c>
      <c r="G42" s="46">
        <v>2899</v>
      </c>
    </row>
    <row r="43" spans="1:7" x14ac:dyDescent="0.2">
      <c r="A43" s="100" t="s">
        <v>166</v>
      </c>
      <c r="B43" s="46" t="s">
        <v>352</v>
      </c>
      <c r="C43" s="46">
        <v>93</v>
      </c>
      <c r="D43" s="46">
        <v>61</v>
      </c>
      <c r="E43" s="46">
        <v>57</v>
      </c>
      <c r="F43" s="46">
        <v>241</v>
      </c>
      <c r="G43" s="46">
        <v>448</v>
      </c>
    </row>
    <row r="44" spans="1:7" x14ac:dyDescent="0.2">
      <c r="A44" s="100" t="s">
        <v>166</v>
      </c>
      <c r="B44" s="46" t="s">
        <v>353</v>
      </c>
      <c r="C44" s="46">
        <v>42</v>
      </c>
      <c r="D44" s="46">
        <v>51</v>
      </c>
      <c r="E44" s="46">
        <v>75</v>
      </c>
      <c r="F44" s="46">
        <v>100</v>
      </c>
      <c r="G44" s="46">
        <v>130</v>
      </c>
    </row>
    <row r="45" spans="1:7" x14ac:dyDescent="0.2">
      <c r="A45" s="100" t="s">
        <v>166</v>
      </c>
      <c r="B45" s="46" t="s">
        <v>29</v>
      </c>
      <c r="C45" s="46">
        <v>135</v>
      </c>
      <c r="D45" s="46">
        <v>112</v>
      </c>
      <c r="E45" s="46">
        <v>132</v>
      </c>
      <c r="F45" s="46">
        <v>341</v>
      </c>
      <c r="G45" s="46">
        <v>578</v>
      </c>
    </row>
    <row r="46" spans="1:7" x14ac:dyDescent="0.2">
      <c r="A46" s="100" t="s">
        <v>167</v>
      </c>
      <c r="B46" s="46" t="s">
        <v>354</v>
      </c>
      <c r="C46" s="46">
        <v>117</v>
      </c>
      <c r="D46" s="46">
        <v>108</v>
      </c>
      <c r="E46" s="46">
        <v>243</v>
      </c>
      <c r="F46" s="46">
        <v>1045</v>
      </c>
      <c r="G46" s="46">
        <v>2422</v>
      </c>
    </row>
    <row r="47" spans="1:7" x14ac:dyDescent="0.2">
      <c r="A47" s="100" t="s">
        <v>167</v>
      </c>
      <c r="B47" s="46" t="s">
        <v>29</v>
      </c>
      <c r="C47" s="46">
        <v>117</v>
      </c>
      <c r="D47" s="46">
        <v>108</v>
      </c>
      <c r="E47" s="46">
        <v>243</v>
      </c>
      <c r="F47" s="46">
        <v>1045</v>
      </c>
      <c r="G47" s="46">
        <v>2422</v>
      </c>
    </row>
    <row r="48" spans="1:7" x14ac:dyDescent="0.2">
      <c r="A48" s="100" t="s">
        <v>168</v>
      </c>
      <c r="B48" s="46" t="s">
        <v>355</v>
      </c>
      <c r="C48" s="46">
        <v>40</v>
      </c>
      <c r="D48" s="46">
        <v>1</v>
      </c>
      <c r="E48" s="46">
        <v>14</v>
      </c>
      <c r="F48" s="46">
        <v>114</v>
      </c>
      <c r="G48" s="46">
        <v>303</v>
      </c>
    </row>
    <row r="49" spans="1:7" x14ac:dyDescent="0.2">
      <c r="A49" s="100" t="s">
        <v>168</v>
      </c>
      <c r="B49" s="46" t="s">
        <v>356</v>
      </c>
      <c r="C49" s="46">
        <v>34</v>
      </c>
      <c r="D49" s="46">
        <v>55</v>
      </c>
      <c r="E49" s="46">
        <v>296</v>
      </c>
      <c r="F49" s="46">
        <v>417</v>
      </c>
      <c r="G49" s="46">
        <v>797</v>
      </c>
    </row>
    <row r="50" spans="1:7" x14ac:dyDescent="0.2">
      <c r="A50" s="100" t="s">
        <v>168</v>
      </c>
      <c r="B50" s="46" t="s">
        <v>29</v>
      </c>
      <c r="C50" s="46">
        <v>74</v>
      </c>
      <c r="D50" s="46">
        <v>56</v>
      </c>
      <c r="E50" s="46">
        <v>310</v>
      </c>
      <c r="F50" s="46">
        <v>531</v>
      </c>
      <c r="G50" s="46">
        <v>1100</v>
      </c>
    </row>
    <row r="51" spans="1:7" x14ac:dyDescent="0.2">
      <c r="A51" s="100" t="s">
        <v>150</v>
      </c>
      <c r="B51" s="46" t="s">
        <v>357</v>
      </c>
      <c r="C51" s="46">
        <v>54</v>
      </c>
      <c r="D51" s="46">
        <v>1</v>
      </c>
      <c r="E51" s="46">
        <v>1</v>
      </c>
      <c r="F51" s="46">
        <v>56</v>
      </c>
      <c r="G51" s="46">
        <v>59</v>
      </c>
    </row>
    <row r="52" spans="1:7" x14ac:dyDescent="0.2">
      <c r="A52" s="100" t="s">
        <v>150</v>
      </c>
      <c r="B52" s="46" t="s">
        <v>358</v>
      </c>
      <c r="C52" s="46">
        <v>14</v>
      </c>
      <c r="D52" s="46">
        <v>0</v>
      </c>
      <c r="E52" s="46">
        <v>0</v>
      </c>
      <c r="F52" s="46">
        <v>14</v>
      </c>
      <c r="G52" s="46">
        <v>14</v>
      </c>
    </row>
    <row r="53" spans="1:7" x14ac:dyDescent="0.2">
      <c r="A53" s="100" t="s">
        <v>150</v>
      </c>
      <c r="B53" s="46" t="s">
        <v>29</v>
      </c>
      <c r="C53" s="46">
        <v>68</v>
      </c>
      <c r="D53" s="46">
        <v>1</v>
      </c>
      <c r="E53" s="46">
        <v>1</v>
      </c>
      <c r="F53" s="46">
        <v>70</v>
      </c>
      <c r="G53" s="46">
        <v>73</v>
      </c>
    </row>
    <row r="54" spans="1:7" x14ac:dyDescent="0.2">
      <c r="A54" s="100" t="s">
        <v>124</v>
      </c>
      <c r="B54" s="46" t="s">
        <v>359</v>
      </c>
      <c r="C54" s="46">
        <v>62</v>
      </c>
      <c r="D54" s="46">
        <v>59</v>
      </c>
      <c r="E54" s="46">
        <v>17</v>
      </c>
      <c r="F54" s="46">
        <v>281</v>
      </c>
      <c r="G54" s="46">
        <v>491</v>
      </c>
    </row>
    <row r="55" spans="1:7" x14ac:dyDescent="0.2">
      <c r="A55" s="100" t="s">
        <v>124</v>
      </c>
      <c r="B55" s="46" t="s">
        <v>160</v>
      </c>
      <c r="C55" s="46">
        <v>0</v>
      </c>
      <c r="D55" s="46">
        <v>0</v>
      </c>
      <c r="E55" s="46">
        <v>0</v>
      </c>
      <c r="F55" s="46">
        <v>0</v>
      </c>
      <c r="G55" s="46">
        <v>0</v>
      </c>
    </row>
    <row r="56" spans="1:7" x14ac:dyDescent="0.2">
      <c r="A56" s="100" t="s">
        <v>124</v>
      </c>
      <c r="B56" s="46" t="s">
        <v>29</v>
      </c>
      <c r="C56" s="46">
        <v>62</v>
      </c>
      <c r="D56" s="46">
        <v>59</v>
      </c>
      <c r="E56" s="46">
        <v>17</v>
      </c>
      <c r="F56" s="46">
        <v>281</v>
      </c>
      <c r="G56" s="46">
        <v>491</v>
      </c>
    </row>
    <row r="57" spans="1:7" x14ac:dyDescent="0.2">
      <c r="A57" s="100" t="s">
        <v>169</v>
      </c>
      <c r="B57" s="46" t="s">
        <v>360</v>
      </c>
      <c r="C57" s="46">
        <v>15</v>
      </c>
      <c r="D57" s="46">
        <v>29</v>
      </c>
      <c r="E57" s="46">
        <v>13</v>
      </c>
      <c r="F57" s="46">
        <v>1059</v>
      </c>
      <c r="G57" s="46">
        <v>1765</v>
      </c>
    </row>
    <row r="58" spans="1:7" x14ac:dyDescent="0.2">
      <c r="A58" s="100" t="s">
        <v>169</v>
      </c>
      <c r="B58" s="46" t="s">
        <v>29</v>
      </c>
      <c r="C58" s="46">
        <v>15</v>
      </c>
      <c r="D58" s="46">
        <v>29</v>
      </c>
      <c r="E58" s="46">
        <v>13</v>
      </c>
      <c r="F58" s="46">
        <v>1059</v>
      </c>
      <c r="G58" s="46">
        <v>1765</v>
      </c>
    </row>
    <row r="59" spans="1:7" x14ac:dyDescent="0.2">
      <c r="A59" s="100" t="s">
        <v>170</v>
      </c>
      <c r="B59" s="46" t="s">
        <v>361</v>
      </c>
      <c r="C59" s="46">
        <v>10</v>
      </c>
      <c r="D59" s="46">
        <v>0</v>
      </c>
      <c r="E59" s="46">
        <v>0</v>
      </c>
      <c r="F59" s="46">
        <v>17</v>
      </c>
      <c r="G59" s="46">
        <v>17</v>
      </c>
    </row>
    <row r="60" spans="1:7" x14ac:dyDescent="0.2">
      <c r="A60" s="100" t="s">
        <v>170</v>
      </c>
      <c r="B60" s="46" t="s">
        <v>29</v>
      </c>
      <c r="C60" s="46">
        <v>10</v>
      </c>
      <c r="D60" s="46">
        <v>0</v>
      </c>
      <c r="E60" s="46">
        <v>0</v>
      </c>
      <c r="F60" s="46">
        <v>17</v>
      </c>
      <c r="G60" s="46">
        <v>17</v>
      </c>
    </row>
    <row r="61" spans="1:7" x14ac:dyDescent="0.2">
      <c r="A61" s="100" t="s">
        <v>171</v>
      </c>
      <c r="B61" s="46" t="s">
        <v>362</v>
      </c>
      <c r="C61" s="46">
        <v>8</v>
      </c>
      <c r="D61" s="46">
        <v>0</v>
      </c>
      <c r="E61" s="46">
        <v>18</v>
      </c>
      <c r="F61" s="46">
        <v>215</v>
      </c>
      <c r="G61" s="46">
        <v>631</v>
      </c>
    </row>
    <row r="62" spans="1:7" x14ac:dyDescent="0.2">
      <c r="A62" s="100" t="s">
        <v>171</v>
      </c>
      <c r="B62" s="46" t="s">
        <v>29</v>
      </c>
      <c r="C62" s="46">
        <v>8</v>
      </c>
      <c r="D62" s="46">
        <v>0</v>
      </c>
      <c r="E62" s="46">
        <v>18</v>
      </c>
      <c r="F62" s="46">
        <v>215</v>
      </c>
      <c r="G62" s="46">
        <v>631</v>
      </c>
    </row>
    <row r="63" spans="1:7" x14ac:dyDescent="0.2">
      <c r="A63" s="100" t="s">
        <v>332</v>
      </c>
      <c r="B63" s="46" t="s">
        <v>29</v>
      </c>
      <c r="C63" s="46">
        <v>0</v>
      </c>
      <c r="D63" s="46">
        <v>0</v>
      </c>
      <c r="E63" s="46">
        <v>654</v>
      </c>
      <c r="F63" s="46">
        <v>8</v>
      </c>
      <c r="G63" s="46">
        <v>2083</v>
      </c>
    </row>
    <row r="64" spans="1:7" x14ac:dyDescent="0.2">
      <c r="A64" s="101" t="s">
        <v>29</v>
      </c>
      <c r="B64" s="47" t="s">
        <v>29</v>
      </c>
      <c r="C64" s="47">
        <v>26522</v>
      </c>
      <c r="D64" s="47">
        <v>24689</v>
      </c>
      <c r="E64" s="47">
        <v>17999</v>
      </c>
      <c r="F64" s="47">
        <v>133712</v>
      </c>
      <c r="G64" s="47">
        <v>248227</v>
      </c>
    </row>
    <row r="65" spans="1:7" x14ac:dyDescent="0.2">
      <c r="A65" s="100" t="s">
        <v>162</v>
      </c>
      <c r="B65" s="100"/>
      <c r="C65" s="100"/>
      <c r="D65" s="100"/>
      <c r="E65" s="100"/>
      <c r="F65" s="100"/>
      <c r="G65" s="100"/>
    </row>
    <row r="66" spans="1:7" x14ac:dyDescent="0.2">
      <c r="A66" s="100" t="s">
        <v>58</v>
      </c>
      <c r="B66" s="100"/>
      <c r="C66" s="100"/>
      <c r="D66" s="100"/>
      <c r="E66" s="100"/>
      <c r="F66" s="100"/>
      <c r="G66" s="100"/>
    </row>
  </sheetData>
  <sheetProtection sheet="1"/>
  <mergeCells count="25">
    <mergeCell ref="A61:A62"/>
    <mergeCell ref="A63"/>
    <mergeCell ref="A64"/>
    <mergeCell ref="A65:G65"/>
    <mergeCell ref="A66:G66"/>
    <mergeCell ref="A48:A50"/>
    <mergeCell ref="A51:A53"/>
    <mergeCell ref="A54:A56"/>
    <mergeCell ref="A57:A58"/>
    <mergeCell ref="A59:A60"/>
    <mergeCell ref="A34:A35"/>
    <mergeCell ref="A36:A40"/>
    <mergeCell ref="A41:A42"/>
    <mergeCell ref="A43:A45"/>
    <mergeCell ref="A46:A47"/>
    <mergeCell ref="A22:A23"/>
    <mergeCell ref="A24:A25"/>
    <mergeCell ref="A26:A27"/>
    <mergeCell ref="A28:A31"/>
    <mergeCell ref="A32:A33"/>
    <mergeCell ref="B1:E1"/>
    <mergeCell ref="A11:A13"/>
    <mergeCell ref="A14:A17"/>
    <mergeCell ref="A18:A19"/>
    <mergeCell ref="A20:A21"/>
  </mergeCells>
  <hyperlinks>
    <hyperlink ref="A7" r:id="rId1" xr:uid="{00000000-0004-0000-0D00-000000000000}"/>
  </hyperlinks>
  <pageMargins left="0.7" right="0.7" top="0.75" bottom="0.75" header="0.3" footer="0.3"/>
  <pageSetup paperSize="9" orientation="portrait"/>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P7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364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48" t="s">
        <v>96</v>
      </c>
      <c r="B10" s="48" t="s">
        <v>230</v>
      </c>
      <c r="C10" s="20" t="s">
        <v>30</v>
      </c>
      <c r="D10" s="20" t="s">
        <v>31</v>
      </c>
      <c r="E10" s="20" t="s">
        <v>42</v>
      </c>
      <c r="F10" s="20" t="s">
        <v>97</v>
      </c>
      <c r="G10" s="20" t="s">
        <v>98</v>
      </c>
    </row>
    <row r="11" spans="1:16" x14ac:dyDescent="0.2">
      <c r="A11" s="100" t="s">
        <v>102</v>
      </c>
      <c r="B11" s="48" t="s">
        <v>242</v>
      </c>
      <c r="C11" s="48">
        <v>856</v>
      </c>
      <c r="D11" s="48">
        <v>1401</v>
      </c>
      <c r="E11" s="48">
        <v>995</v>
      </c>
      <c r="F11" s="48">
        <v>7007</v>
      </c>
      <c r="G11" s="48">
        <v>13494</v>
      </c>
    </row>
    <row r="12" spans="1:16" x14ac:dyDescent="0.2">
      <c r="A12" s="100" t="s">
        <v>102</v>
      </c>
      <c r="B12" s="48" t="s">
        <v>365</v>
      </c>
      <c r="C12" s="48">
        <v>97</v>
      </c>
      <c r="D12" s="48">
        <v>105</v>
      </c>
      <c r="E12" s="48">
        <v>56</v>
      </c>
      <c r="F12" s="48">
        <v>563</v>
      </c>
      <c r="G12" s="48">
        <v>972</v>
      </c>
    </row>
    <row r="13" spans="1:16" x14ac:dyDescent="0.2">
      <c r="A13" s="100" t="s">
        <v>102</v>
      </c>
      <c r="B13" s="48" t="s">
        <v>160</v>
      </c>
      <c r="C13" s="48">
        <v>0</v>
      </c>
      <c r="D13" s="48">
        <v>0</v>
      </c>
      <c r="E13" s="48">
        <v>0</v>
      </c>
      <c r="F13" s="48">
        <v>0</v>
      </c>
      <c r="G13" s="48">
        <v>0</v>
      </c>
    </row>
    <row r="14" spans="1:16" x14ac:dyDescent="0.2">
      <c r="A14" s="100" t="s">
        <v>102</v>
      </c>
      <c r="B14" s="48" t="s">
        <v>29</v>
      </c>
      <c r="C14" s="48">
        <v>953</v>
      </c>
      <c r="D14" s="48">
        <v>1506</v>
      </c>
      <c r="E14" s="48">
        <v>1051</v>
      </c>
      <c r="F14" s="48">
        <v>7570</v>
      </c>
      <c r="G14" s="48">
        <v>14466</v>
      </c>
    </row>
    <row r="15" spans="1:16" x14ac:dyDescent="0.2">
      <c r="A15" s="100" t="s">
        <v>130</v>
      </c>
      <c r="B15" s="48" t="s">
        <v>366</v>
      </c>
      <c r="C15" s="48">
        <v>261</v>
      </c>
      <c r="D15" s="48">
        <v>250</v>
      </c>
      <c r="E15" s="48">
        <v>256</v>
      </c>
      <c r="F15" s="48">
        <v>1259</v>
      </c>
      <c r="G15" s="48">
        <v>2258</v>
      </c>
    </row>
    <row r="16" spans="1:16" x14ac:dyDescent="0.2">
      <c r="A16" s="100" t="s">
        <v>130</v>
      </c>
      <c r="B16" s="48" t="s">
        <v>367</v>
      </c>
      <c r="C16" s="48">
        <v>201</v>
      </c>
      <c r="D16" s="48">
        <v>242</v>
      </c>
      <c r="E16" s="48">
        <v>111</v>
      </c>
      <c r="F16" s="48">
        <v>1145</v>
      </c>
      <c r="G16" s="48">
        <v>1973</v>
      </c>
    </row>
    <row r="17" spans="1:7" x14ac:dyDescent="0.2">
      <c r="A17" s="100" t="s">
        <v>130</v>
      </c>
      <c r="B17" s="48" t="s">
        <v>368</v>
      </c>
      <c r="C17" s="48">
        <v>188</v>
      </c>
      <c r="D17" s="48">
        <v>176</v>
      </c>
      <c r="E17" s="48">
        <v>124</v>
      </c>
      <c r="F17" s="48">
        <v>780</v>
      </c>
      <c r="G17" s="48">
        <v>1413</v>
      </c>
    </row>
    <row r="18" spans="1:7" x14ac:dyDescent="0.2">
      <c r="A18" s="100" t="s">
        <v>130</v>
      </c>
      <c r="B18" s="48" t="s">
        <v>369</v>
      </c>
      <c r="C18" s="48">
        <v>119</v>
      </c>
      <c r="D18" s="48">
        <v>95</v>
      </c>
      <c r="E18" s="48">
        <v>83</v>
      </c>
      <c r="F18" s="48">
        <v>622</v>
      </c>
      <c r="G18" s="48">
        <v>1110</v>
      </c>
    </row>
    <row r="19" spans="1:7" x14ac:dyDescent="0.2">
      <c r="A19" s="100" t="s">
        <v>130</v>
      </c>
      <c r="B19" s="48" t="s">
        <v>370</v>
      </c>
      <c r="C19" s="48">
        <v>97</v>
      </c>
      <c r="D19" s="48">
        <v>139</v>
      </c>
      <c r="E19" s="48">
        <v>84</v>
      </c>
      <c r="F19" s="48">
        <v>690</v>
      </c>
      <c r="G19" s="48">
        <v>1153</v>
      </c>
    </row>
    <row r="20" spans="1:7" x14ac:dyDescent="0.2">
      <c r="A20" s="100" t="s">
        <v>130</v>
      </c>
      <c r="B20" s="48" t="s">
        <v>160</v>
      </c>
      <c r="C20" s="48">
        <v>7</v>
      </c>
      <c r="D20" s="48">
        <v>6</v>
      </c>
      <c r="E20" s="48">
        <v>73</v>
      </c>
      <c r="F20" s="48">
        <v>277</v>
      </c>
      <c r="G20" s="48">
        <v>790</v>
      </c>
    </row>
    <row r="21" spans="1:7" x14ac:dyDescent="0.2">
      <c r="A21" s="100" t="s">
        <v>130</v>
      </c>
      <c r="B21" s="48" t="s">
        <v>29</v>
      </c>
      <c r="C21" s="48">
        <v>873</v>
      </c>
      <c r="D21" s="48">
        <v>908</v>
      </c>
      <c r="E21" s="48">
        <v>731</v>
      </c>
      <c r="F21" s="48">
        <v>4773</v>
      </c>
      <c r="G21" s="48">
        <v>8697</v>
      </c>
    </row>
    <row r="22" spans="1:7" x14ac:dyDescent="0.2">
      <c r="A22" s="100" t="s">
        <v>174</v>
      </c>
      <c r="B22" s="48" t="s">
        <v>371</v>
      </c>
      <c r="C22" s="48">
        <v>518</v>
      </c>
      <c r="D22" s="48">
        <v>363</v>
      </c>
      <c r="E22" s="48">
        <v>253</v>
      </c>
      <c r="F22" s="48">
        <v>1739</v>
      </c>
      <c r="G22" s="48">
        <v>2827</v>
      </c>
    </row>
    <row r="23" spans="1:7" x14ac:dyDescent="0.2">
      <c r="A23" s="100" t="s">
        <v>174</v>
      </c>
      <c r="B23" s="48" t="s">
        <v>160</v>
      </c>
      <c r="C23" s="48">
        <v>0</v>
      </c>
      <c r="D23" s="48">
        <v>0</v>
      </c>
      <c r="E23" s="48">
        <v>63</v>
      </c>
      <c r="F23" s="48">
        <v>353</v>
      </c>
      <c r="G23" s="48">
        <v>758</v>
      </c>
    </row>
    <row r="24" spans="1:7" x14ac:dyDescent="0.2">
      <c r="A24" s="100" t="s">
        <v>174</v>
      </c>
      <c r="B24" s="48" t="s">
        <v>29</v>
      </c>
      <c r="C24" s="48">
        <v>518</v>
      </c>
      <c r="D24" s="48">
        <v>363</v>
      </c>
      <c r="E24" s="48">
        <v>316</v>
      </c>
      <c r="F24" s="48">
        <v>2092</v>
      </c>
      <c r="G24" s="48">
        <v>3585</v>
      </c>
    </row>
    <row r="25" spans="1:7" x14ac:dyDescent="0.2">
      <c r="A25" s="100" t="s">
        <v>175</v>
      </c>
      <c r="B25" s="48" t="s">
        <v>372</v>
      </c>
      <c r="C25" s="48">
        <v>411</v>
      </c>
      <c r="D25" s="48">
        <v>24</v>
      </c>
      <c r="E25" s="48">
        <v>387</v>
      </c>
      <c r="F25" s="48">
        <v>935</v>
      </c>
      <c r="G25" s="48">
        <v>1731</v>
      </c>
    </row>
    <row r="26" spans="1:7" x14ac:dyDescent="0.2">
      <c r="A26" s="100" t="s">
        <v>175</v>
      </c>
      <c r="B26" s="48" t="s">
        <v>29</v>
      </c>
      <c r="C26" s="48">
        <v>411</v>
      </c>
      <c r="D26" s="48">
        <v>24</v>
      </c>
      <c r="E26" s="48">
        <v>387</v>
      </c>
      <c r="F26" s="48">
        <v>935</v>
      </c>
      <c r="G26" s="48">
        <v>1731</v>
      </c>
    </row>
    <row r="27" spans="1:7" x14ac:dyDescent="0.2">
      <c r="A27" s="100" t="s">
        <v>176</v>
      </c>
      <c r="B27" s="48" t="s">
        <v>373</v>
      </c>
      <c r="C27" s="48">
        <v>242</v>
      </c>
      <c r="D27" s="48">
        <v>259</v>
      </c>
      <c r="E27" s="48">
        <v>0</v>
      </c>
      <c r="F27" s="48">
        <v>1048</v>
      </c>
      <c r="G27" s="48">
        <v>1059</v>
      </c>
    </row>
    <row r="28" spans="1:7" x14ac:dyDescent="0.2">
      <c r="A28" s="100" t="s">
        <v>176</v>
      </c>
      <c r="B28" s="48" t="s">
        <v>160</v>
      </c>
      <c r="C28" s="48">
        <v>0</v>
      </c>
      <c r="D28" s="48">
        <v>0</v>
      </c>
      <c r="E28" s="48">
        <v>35</v>
      </c>
      <c r="F28" s="48">
        <v>1</v>
      </c>
      <c r="G28" s="48">
        <v>66</v>
      </c>
    </row>
    <row r="29" spans="1:7" x14ac:dyDescent="0.2">
      <c r="A29" s="100" t="s">
        <v>176</v>
      </c>
      <c r="B29" s="48" t="s">
        <v>29</v>
      </c>
      <c r="C29" s="48">
        <v>242</v>
      </c>
      <c r="D29" s="48">
        <v>259</v>
      </c>
      <c r="E29" s="48">
        <v>35</v>
      </c>
      <c r="F29" s="48">
        <v>1049</v>
      </c>
      <c r="G29" s="48">
        <v>1125</v>
      </c>
    </row>
    <row r="30" spans="1:7" x14ac:dyDescent="0.2">
      <c r="A30" s="100" t="s">
        <v>124</v>
      </c>
      <c r="B30" s="48" t="s">
        <v>374</v>
      </c>
      <c r="C30" s="48">
        <v>235</v>
      </c>
      <c r="D30" s="48">
        <v>323</v>
      </c>
      <c r="E30" s="48">
        <v>515</v>
      </c>
      <c r="F30" s="48">
        <v>2141</v>
      </c>
      <c r="G30" s="48">
        <v>4199</v>
      </c>
    </row>
    <row r="31" spans="1:7" x14ac:dyDescent="0.2">
      <c r="A31" s="100" t="s">
        <v>124</v>
      </c>
      <c r="B31" s="48" t="s">
        <v>160</v>
      </c>
      <c r="C31" s="48">
        <v>0</v>
      </c>
      <c r="D31" s="48">
        <v>0</v>
      </c>
      <c r="E31" s="48">
        <v>4</v>
      </c>
      <c r="F31" s="48">
        <v>4</v>
      </c>
      <c r="G31" s="48">
        <v>28</v>
      </c>
    </row>
    <row r="32" spans="1:7" x14ac:dyDescent="0.2">
      <c r="A32" s="100" t="s">
        <v>124</v>
      </c>
      <c r="B32" s="48" t="s">
        <v>29</v>
      </c>
      <c r="C32" s="48">
        <v>235</v>
      </c>
      <c r="D32" s="48">
        <v>323</v>
      </c>
      <c r="E32" s="48">
        <v>519</v>
      </c>
      <c r="F32" s="48">
        <v>2145</v>
      </c>
      <c r="G32" s="48">
        <v>4227</v>
      </c>
    </row>
    <row r="33" spans="1:7" x14ac:dyDescent="0.2">
      <c r="A33" s="100" t="s">
        <v>167</v>
      </c>
      <c r="B33" s="48" t="s">
        <v>354</v>
      </c>
      <c r="C33" s="48">
        <v>200</v>
      </c>
      <c r="D33" s="48">
        <v>170</v>
      </c>
      <c r="E33" s="48">
        <v>101</v>
      </c>
      <c r="F33" s="48">
        <v>623</v>
      </c>
      <c r="G33" s="48">
        <v>1506</v>
      </c>
    </row>
    <row r="34" spans="1:7" x14ac:dyDescent="0.2">
      <c r="A34" s="100" t="s">
        <v>167</v>
      </c>
      <c r="B34" s="48" t="s">
        <v>29</v>
      </c>
      <c r="C34" s="48">
        <v>200</v>
      </c>
      <c r="D34" s="48">
        <v>170</v>
      </c>
      <c r="E34" s="48">
        <v>101</v>
      </c>
      <c r="F34" s="48">
        <v>623</v>
      </c>
      <c r="G34" s="48">
        <v>1506</v>
      </c>
    </row>
    <row r="35" spans="1:7" x14ac:dyDescent="0.2">
      <c r="A35" s="100" t="s">
        <v>126</v>
      </c>
      <c r="B35" s="48" t="s">
        <v>375</v>
      </c>
      <c r="C35" s="48">
        <v>166</v>
      </c>
      <c r="D35" s="48">
        <v>71</v>
      </c>
      <c r="E35" s="48">
        <v>221</v>
      </c>
      <c r="F35" s="48">
        <v>636</v>
      </c>
      <c r="G35" s="48">
        <v>1819</v>
      </c>
    </row>
    <row r="36" spans="1:7" x14ac:dyDescent="0.2">
      <c r="A36" s="100" t="s">
        <v>126</v>
      </c>
      <c r="B36" s="48" t="s">
        <v>29</v>
      </c>
      <c r="C36" s="48">
        <v>166</v>
      </c>
      <c r="D36" s="48">
        <v>71</v>
      </c>
      <c r="E36" s="48">
        <v>221</v>
      </c>
      <c r="F36" s="48">
        <v>636</v>
      </c>
      <c r="G36" s="48">
        <v>1819</v>
      </c>
    </row>
    <row r="37" spans="1:7" x14ac:dyDescent="0.2">
      <c r="A37" s="100" t="s">
        <v>177</v>
      </c>
      <c r="B37" s="48" t="s">
        <v>376</v>
      </c>
      <c r="C37" s="48">
        <v>152</v>
      </c>
      <c r="D37" s="48">
        <v>99</v>
      </c>
      <c r="E37" s="48">
        <v>76</v>
      </c>
      <c r="F37" s="48">
        <v>844</v>
      </c>
      <c r="G37" s="48">
        <v>2028</v>
      </c>
    </row>
    <row r="38" spans="1:7" x14ac:dyDescent="0.2">
      <c r="A38" s="100" t="s">
        <v>177</v>
      </c>
      <c r="B38" s="48" t="s">
        <v>377</v>
      </c>
      <c r="C38" s="48">
        <v>12</v>
      </c>
      <c r="D38" s="48">
        <v>9</v>
      </c>
      <c r="E38" s="48">
        <v>49</v>
      </c>
      <c r="F38" s="48">
        <v>148</v>
      </c>
      <c r="G38" s="48">
        <v>485</v>
      </c>
    </row>
    <row r="39" spans="1:7" x14ac:dyDescent="0.2">
      <c r="A39" s="100" t="s">
        <v>177</v>
      </c>
      <c r="B39" s="48" t="s">
        <v>160</v>
      </c>
      <c r="C39" s="48">
        <v>0</v>
      </c>
      <c r="D39" s="48">
        <v>16</v>
      </c>
      <c r="E39" s="48">
        <v>2</v>
      </c>
      <c r="F39" s="48">
        <v>38</v>
      </c>
      <c r="G39" s="48">
        <v>42</v>
      </c>
    </row>
    <row r="40" spans="1:7" x14ac:dyDescent="0.2">
      <c r="A40" s="100" t="s">
        <v>177</v>
      </c>
      <c r="B40" s="48" t="s">
        <v>29</v>
      </c>
      <c r="C40" s="48">
        <v>164</v>
      </c>
      <c r="D40" s="48">
        <v>124</v>
      </c>
      <c r="E40" s="48">
        <v>127</v>
      </c>
      <c r="F40" s="48">
        <v>1030</v>
      </c>
      <c r="G40" s="48">
        <v>2555</v>
      </c>
    </row>
    <row r="41" spans="1:7" x14ac:dyDescent="0.2">
      <c r="A41" s="100" t="s">
        <v>158</v>
      </c>
      <c r="B41" s="48" t="s">
        <v>378</v>
      </c>
      <c r="C41" s="48">
        <v>152</v>
      </c>
      <c r="D41" s="48">
        <v>262</v>
      </c>
      <c r="E41" s="48">
        <v>105</v>
      </c>
      <c r="F41" s="48">
        <v>1080</v>
      </c>
      <c r="G41" s="48">
        <v>2230</v>
      </c>
    </row>
    <row r="42" spans="1:7" x14ac:dyDescent="0.2">
      <c r="A42" s="100" t="s">
        <v>158</v>
      </c>
      <c r="B42" s="48" t="s">
        <v>379</v>
      </c>
      <c r="C42" s="48">
        <v>9</v>
      </c>
      <c r="D42" s="48">
        <v>35</v>
      </c>
      <c r="E42" s="48">
        <v>21</v>
      </c>
      <c r="F42" s="48">
        <v>86</v>
      </c>
      <c r="G42" s="48">
        <v>108</v>
      </c>
    </row>
    <row r="43" spans="1:7" x14ac:dyDescent="0.2">
      <c r="A43" s="100" t="s">
        <v>158</v>
      </c>
      <c r="B43" s="48" t="s">
        <v>29</v>
      </c>
      <c r="C43" s="48">
        <v>161</v>
      </c>
      <c r="D43" s="48">
        <v>297</v>
      </c>
      <c r="E43" s="48">
        <v>126</v>
      </c>
      <c r="F43" s="48">
        <v>1166</v>
      </c>
      <c r="G43" s="48">
        <v>2338</v>
      </c>
    </row>
    <row r="44" spans="1:7" x14ac:dyDescent="0.2">
      <c r="A44" s="100" t="s">
        <v>178</v>
      </c>
      <c r="B44" s="48" t="s">
        <v>380</v>
      </c>
      <c r="C44" s="48">
        <v>102</v>
      </c>
      <c r="D44" s="48">
        <v>54</v>
      </c>
      <c r="E44" s="48">
        <v>106</v>
      </c>
      <c r="F44" s="48">
        <v>454</v>
      </c>
      <c r="G44" s="48">
        <v>1147</v>
      </c>
    </row>
    <row r="45" spans="1:7" x14ac:dyDescent="0.2">
      <c r="A45" s="100" t="s">
        <v>178</v>
      </c>
      <c r="B45" s="48" t="s">
        <v>160</v>
      </c>
      <c r="C45" s="48">
        <v>0</v>
      </c>
      <c r="D45" s="48">
        <v>0</v>
      </c>
      <c r="E45" s="48">
        <v>0</v>
      </c>
      <c r="F45" s="48">
        <v>0</v>
      </c>
      <c r="G45" s="48">
        <v>0</v>
      </c>
    </row>
    <row r="46" spans="1:7" x14ac:dyDescent="0.2">
      <c r="A46" s="100" t="s">
        <v>178</v>
      </c>
      <c r="B46" s="48" t="s">
        <v>29</v>
      </c>
      <c r="C46" s="48">
        <v>102</v>
      </c>
      <c r="D46" s="48">
        <v>54</v>
      </c>
      <c r="E46" s="48">
        <v>106</v>
      </c>
      <c r="F46" s="48">
        <v>454</v>
      </c>
      <c r="G46" s="48">
        <v>1147</v>
      </c>
    </row>
    <row r="47" spans="1:7" x14ac:dyDescent="0.2">
      <c r="A47" s="100" t="s">
        <v>116</v>
      </c>
      <c r="B47" s="48" t="s">
        <v>381</v>
      </c>
      <c r="C47" s="48">
        <v>71</v>
      </c>
      <c r="D47" s="48">
        <v>40</v>
      </c>
      <c r="E47" s="48">
        <v>91</v>
      </c>
      <c r="F47" s="48">
        <v>173</v>
      </c>
      <c r="G47" s="48">
        <v>402</v>
      </c>
    </row>
    <row r="48" spans="1:7" x14ac:dyDescent="0.2">
      <c r="A48" s="100" t="s">
        <v>116</v>
      </c>
      <c r="B48" s="48" t="s">
        <v>29</v>
      </c>
      <c r="C48" s="48">
        <v>71</v>
      </c>
      <c r="D48" s="48">
        <v>40</v>
      </c>
      <c r="E48" s="48">
        <v>91</v>
      </c>
      <c r="F48" s="48">
        <v>173</v>
      </c>
      <c r="G48" s="48">
        <v>402</v>
      </c>
    </row>
    <row r="49" spans="1:7" x14ac:dyDescent="0.2">
      <c r="A49" s="100" t="s">
        <v>179</v>
      </c>
      <c r="B49" s="48" t="s">
        <v>382</v>
      </c>
      <c r="C49" s="48">
        <v>32</v>
      </c>
      <c r="D49" s="48">
        <v>37</v>
      </c>
      <c r="E49" s="48">
        <v>61</v>
      </c>
      <c r="F49" s="48">
        <v>270</v>
      </c>
      <c r="G49" s="48">
        <v>795</v>
      </c>
    </row>
    <row r="50" spans="1:7" x14ac:dyDescent="0.2">
      <c r="A50" s="100" t="s">
        <v>179</v>
      </c>
      <c r="B50" s="48" t="s">
        <v>29</v>
      </c>
      <c r="C50" s="48">
        <v>32</v>
      </c>
      <c r="D50" s="48">
        <v>37</v>
      </c>
      <c r="E50" s="48">
        <v>61</v>
      </c>
      <c r="F50" s="48">
        <v>270</v>
      </c>
      <c r="G50" s="48">
        <v>795</v>
      </c>
    </row>
    <row r="51" spans="1:7" x14ac:dyDescent="0.2">
      <c r="A51" s="100" t="s">
        <v>170</v>
      </c>
      <c r="B51" s="48" t="s">
        <v>383</v>
      </c>
      <c r="C51" s="48">
        <v>2</v>
      </c>
      <c r="D51" s="48">
        <v>0</v>
      </c>
      <c r="E51" s="48">
        <v>0</v>
      </c>
      <c r="F51" s="48">
        <v>2</v>
      </c>
      <c r="G51" s="48">
        <v>2</v>
      </c>
    </row>
    <row r="52" spans="1:7" x14ac:dyDescent="0.2">
      <c r="A52" s="100" t="s">
        <v>170</v>
      </c>
      <c r="B52" s="48" t="s">
        <v>29</v>
      </c>
      <c r="C52" s="48">
        <v>2</v>
      </c>
      <c r="D52" s="48">
        <v>0</v>
      </c>
      <c r="E52" s="48">
        <v>0</v>
      </c>
      <c r="F52" s="48">
        <v>2</v>
      </c>
      <c r="G52" s="48">
        <v>2</v>
      </c>
    </row>
    <row r="53" spans="1:7" x14ac:dyDescent="0.2">
      <c r="A53" s="100" t="s">
        <v>180</v>
      </c>
      <c r="B53" s="48" t="s">
        <v>384</v>
      </c>
      <c r="C53" s="48">
        <v>1</v>
      </c>
      <c r="D53" s="48">
        <v>1</v>
      </c>
      <c r="E53" s="48">
        <v>0</v>
      </c>
      <c r="F53" s="48">
        <v>63</v>
      </c>
      <c r="G53" s="48">
        <v>79</v>
      </c>
    </row>
    <row r="54" spans="1:7" x14ac:dyDescent="0.2">
      <c r="A54" s="100" t="s">
        <v>180</v>
      </c>
      <c r="B54" s="48" t="s">
        <v>160</v>
      </c>
      <c r="C54" s="48">
        <v>0</v>
      </c>
      <c r="D54" s="48">
        <v>0</v>
      </c>
      <c r="E54" s="48">
        <v>2</v>
      </c>
      <c r="F54" s="48">
        <v>3</v>
      </c>
      <c r="G54" s="48">
        <v>8</v>
      </c>
    </row>
    <row r="55" spans="1:7" x14ac:dyDescent="0.2">
      <c r="A55" s="100" t="s">
        <v>180</v>
      </c>
      <c r="B55" s="48" t="s">
        <v>29</v>
      </c>
      <c r="C55" s="48">
        <v>1</v>
      </c>
      <c r="D55" s="48">
        <v>1</v>
      </c>
      <c r="E55" s="48">
        <v>2</v>
      </c>
      <c r="F55" s="48">
        <v>66</v>
      </c>
      <c r="G55" s="48">
        <v>87</v>
      </c>
    </row>
    <row r="56" spans="1:7" x14ac:dyDescent="0.2">
      <c r="A56" s="100" t="s">
        <v>184</v>
      </c>
      <c r="B56" s="48" t="s">
        <v>385</v>
      </c>
      <c r="C56" s="48">
        <v>0</v>
      </c>
      <c r="D56" s="48">
        <v>0</v>
      </c>
      <c r="E56" s="48">
        <v>0</v>
      </c>
      <c r="F56" s="48">
        <v>0</v>
      </c>
      <c r="G56" s="48">
        <v>15</v>
      </c>
    </row>
    <row r="57" spans="1:7" x14ac:dyDescent="0.2">
      <c r="A57" s="100" t="s">
        <v>184</v>
      </c>
      <c r="B57" s="48" t="s">
        <v>386</v>
      </c>
      <c r="C57" s="48">
        <v>0</v>
      </c>
      <c r="D57" s="48">
        <v>0</v>
      </c>
      <c r="E57" s="48">
        <v>1</v>
      </c>
      <c r="F57" s="48">
        <v>0</v>
      </c>
      <c r="G57" s="48">
        <v>71</v>
      </c>
    </row>
    <row r="58" spans="1:7" x14ac:dyDescent="0.2">
      <c r="A58" s="100" t="s">
        <v>184</v>
      </c>
      <c r="B58" s="48" t="s">
        <v>387</v>
      </c>
      <c r="C58" s="48">
        <v>0</v>
      </c>
      <c r="D58" s="48">
        <v>0</v>
      </c>
      <c r="E58" s="48">
        <v>57</v>
      </c>
      <c r="F58" s="48">
        <v>2</v>
      </c>
      <c r="G58" s="48">
        <v>147</v>
      </c>
    </row>
    <row r="59" spans="1:7" x14ac:dyDescent="0.2">
      <c r="A59" s="100" t="s">
        <v>184</v>
      </c>
      <c r="B59" s="48" t="s">
        <v>29</v>
      </c>
      <c r="C59" s="48">
        <v>0</v>
      </c>
      <c r="D59" s="48">
        <v>0</v>
      </c>
      <c r="E59" s="48">
        <v>58</v>
      </c>
      <c r="F59" s="48">
        <v>2</v>
      </c>
      <c r="G59" s="48">
        <v>233</v>
      </c>
    </row>
    <row r="60" spans="1:7" x14ac:dyDescent="0.2">
      <c r="A60" s="100" t="s">
        <v>168</v>
      </c>
      <c r="B60" s="48" t="s">
        <v>388</v>
      </c>
      <c r="C60" s="48">
        <v>0</v>
      </c>
      <c r="D60" s="48">
        <v>0</v>
      </c>
      <c r="E60" s="48">
        <v>220</v>
      </c>
      <c r="F60" s="48">
        <v>1193</v>
      </c>
      <c r="G60" s="48">
        <v>3059</v>
      </c>
    </row>
    <row r="61" spans="1:7" x14ac:dyDescent="0.2">
      <c r="A61" s="100" t="s">
        <v>168</v>
      </c>
      <c r="B61" s="48" t="s">
        <v>29</v>
      </c>
      <c r="C61" s="48">
        <v>0</v>
      </c>
      <c r="D61" s="48">
        <v>0</v>
      </c>
      <c r="E61" s="48">
        <v>220</v>
      </c>
      <c r="F61" s="48">
        <v>1193</v>
      </c>
      <c r="G61" s="48">
        <v>3059</v>
      </c>
    </row>
    <row r="62" spans="1:7" x14ac:dyDescent="0.2">
      <c r="A62" s="100" t="s">
        <v>166</v>
      </c>
      <c r="B62" s="48" t="s">
        <v>389</v>
      </c>
      <c r="C62" s="48">
        <v>0</v>
      </c>
      <c r="D62" s="48">
        <v>0</v>
      </c>
      <c r="E62" s="48">
        <v>0</v>
      </c>
      <c r="F62" s="48">
        <v>1</v>
      </c>
      <c r="G62" s="48">
        <v>1</v>
      </c>
    </row>
    <row r="63" spans="1:7" x14ac:dyDescent="0.2">
      <c r="A63" s="100" t="s">
        <v>166</v>
      </c>
      <c r="B63" s="48" t="s">
        <v>390</v>
      </c>
      <c r="C63" s="48">
        <v>0</v>
      </c>
      <c r="D63" s="48">
        <v>0</v>
      </c>
      <c r="E63" s="48">
        <v>0</v>
      </c>
      <c r="F63" s="48">
        <v>3</v>
      </c>
      <c r="G63" s="48">
        <v>13</v>
      </c>
    </row>
    <row r="64" spans="1:7" x14ac:dyDescent="0.2">
      <c r="A64" s="100" t="s">
        <v>166</v>
      </c>
      <c r="B64" s="48" t="s">
        <v>29</v>
      </c>
      <c r="C64" s="48">
        <v>0</v>
      </c>
      <c r="D64" s="48">
        <v>0</v>
      </c>
      <c r="E64" s="48">
        <v>0</v>
      </c>
      <c r="F64" s="48">
        <v>4</v>
      </c>
      <c r="G64" s="48">
        <v>14</v>
      </c>
    </row>
    <row r="65" spans="1:7" x14ac:dyDescent="0.2">
      <c r="A65" s="100" t="s">
        <v>106</v>
      </c>
      <c r="B65" s="48" t="s">
        <v>391</v>
      </c>
      <c r="C65" s="48">
        <v>0</v>
      </c>
      <c r="D65" s="48">
        <v>0</v>
      </c>
      <c r="E65" s="48">
        <v>1</v>
      </c>
      <c r="F65" s="48">
        <v>1</v>
      </c>
      <c r="G65" s="48">
        <v>3</v>
      </c>
    </row>
    <row r="66" spans="1:7" x14ac:dyDescent="0.2">
      <c r="A66" s="100" t="s">
        <v>106</v>
      </c>
      <c r="B66" s="48" t="s">
        <v>392</v>
      </c>
      <c r="C66" s="48">
        <v>0</v>
      </c>
      <c r="D66" s="48">
        <v>0</v>
      </c>
      <c r="E66" s="48">
        <v>1</v>
      </c>
      <c r="F66" s="48">
        <v>1</v>
      </c>
      <c r="G66" s="48">
        <v>7</v>
      </c>
    </row>
    <row r="67" spans="1:7" x14ac:dyDescent="0.2">
      <c r="A67" s="100" t="s">
        <v>106</v>
      </c>
      <c r="B67" s="48" t="s">
        <v>393</v>
      </c>
      <c r="C67" s="48">
        <v>0</v>
      </c>
      <c r="D67" s="48">
        <v>0</v>
      </c>
      <c r="E67" s="48">
        <v>23</v>
      </c>
      <c r="F67" s="48">
        <v>286</v>
      </c>
      <c r="G67" s="48">
        <v>424</v>
      </c>
    </row>
    <row r="68" spans="1:7" x14ac:dyDescent="0.2">
      <c r="A68" s="100" t="s">
        <v>106</v>
      </c>
      <c r="B68" s="48" t="s">
        <v>29</v>
      </c>
      <c r="C68" s="48">
        <v>0</v>
      </c>
      <c r="D68" s="48">
        <v>0</v>
      </c>
      <c r="E68" s="48">
        <v>25</v>
      </c>
      <c r="F68" s="48">
        <v>288</v>
      </c>
      <c r="G68" s="48">
        <v>434</v>
      </c>
    </row>
    <row r="69" spans="1:7" x14ac:dyDescent="0.2">
      <c r="A69" s="100" t="s">
        <v>183</v>
      </c>
      <c r="B69" s="48" t="s">
        <v>394</v>
      </c>
      <c r="C69" s="48">
        <v>0</v>
      </c>
      <c r="D69" s="48">
        <v>0</v>
      </c>
      <c r="E69" s="48">
        <v>0</v>
      </c>
      <c r="F69" s="48">
        <v>0</v>
      </c>
      <c r="G69" s="48">
        <v>3</v>
      </c>
    </row>
    <row r="70" spans="1:7" x14ac:dyDescent="0.2">
      <c r="A70" s="100" t="s">
        <v>183</v>
      </c>
      <c r="B70" s="48" t="s">
        <v>29</v>
      </c>
      <c r="C70" s="48">
        <v>0</v>
      </c>
      <c r="D70" s="48">
        <v>0</v>
      </c>
      <c r="E70" s="48">
        <v>0</v>
      </c>
      <c r="F70" s="48">
        <v>0</v>
      </c>
      <c r="G70" s="48">
        <v>3</v>
      </c>
    </row>
    <row r="71" spans="1:7" x14ac:dyDescent="0.2">
      <c r="A71" s="100" t="s">
        <v>332</v>
      </c>
      <c r="B71" s="48" t="s">
        <v>29</v>
      </c>
      <c r="C71" s="48">
        <v>0</v>
      </c>
      <c r="D71" s="48">
        <v>2</v>
      </c>
      <c r="E71" s="48">
        <v>1</v>
      </c>
      <c r="F71" s="48">
        <v>24</v>
      </c>
      <c r="G71" s="48">
        <v>52</v>
      </c>
    </row>
    <row r="72" spans="1:7" x14ac:dyDescent="0.2">
      <c r="A72" s="101" t="s">
        <v>29</v>
      </c>
      <c r="B72" s="49" t="s">
        <v>29</v>
      </c>
      <c r="C72" s="49">
        <v>4131</v>
      </c>
      <c r="D72" s="49">
        <v>4179</v>
      </c>
      <c r="E72" s="49">
        <v>4178</v>
      </c>
      <c r="F72" s="49">
        <v>24495</v>
      </c>
      <c r="G72" s="49">
        <v>48277</v>
      </c>
    </row>
    <row r="73" spans="1:7" x14ac:dyDescent="0.2">
      <c r="A73" s="100" t="s">
        <v>162</v>
      </c>
      <c r="B73" s="100"/>
      <c r="C73" s="100"/>
      <c r="D73" s="100"/>
      <c r="E73" s="100"/>
      <c r="F73" s="100"/>
      <c r="G73" s="100"/>
    </row>
    <row r="74" spans="1:7" x14ac:dyDescent="0.2">
      <c r="A74" s="100" t="s">
        <v>58</v>
      </c>
      <c r="B74" s="100"/>
      <c r="C74" s="100"/>
      <c r="D74" s="100"/>
      <c r="E74" s="100"/>
      <c r="F74" s="100"/>
      <c r="G74" s="100"/>
    </row>
  </sheetData>
  <sheetProtection sheet="1"/>
  <mergeCells count="25">
    <mergeCell ref="A69:A70"/>
    <mergeCell ref="A71"/>
    <mergeCell ref="A72"/>
    <mergeCell ref="A73:G73"/>
    <mergeCell ref="A74:G74"/>
    <mergeCell ref="A53:A55"/>
    <mergeCell ref="A56:A59"/>
    <mergeCell ref="A60:A61"/>
    <mergeCell ref="A62:A64"/>
    <mergeCell ref="A65:A68"/>
    <mergeCell ref="A41:A43"/>
    <mergeCell ref="A44:A46"/>
    <mergeCell ref="A47:A48"/>
    <mergeCell ref="A49:A50"/>
    <mergeCell ref="A51:A52"/>
    <mergeCell ref="A27:A29"/>
    <mergeCell ref="A30:A32"/>
    <mergeCell ref="A33:A34"/>
    <mergeCell ref="A35:A36"/>
    <mergeCell ref="A37:A40"/>
    <mergeCell ref="B1:E1"/>
    <mergeCell ref="A11:A14"/>
    <mergeCell ref="A15:A21"/>
    <mergeCell ref="A22:A24"/>
    <mergeCell ref="A25:A26"/>
  </mergeCells>
  <hyperlinks>
    <hyperlink ref="A7" r:id="rId1" xr:uid="{00000000-0004-0000-0E00-000000000000}"/>
  </hyperlinks>
  <pageMargins left="0.7" right="0.7" top="0.75" bottom="0.75" header="0.3" footer="0.3"/>
  <pageSetup paperSize="9" orientation="portrait"/>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86"/>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396</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50" t="s">
        <v>96</v>
      </c>
      <c r="B10" s="50" t="s">
        <v>230</v>
      </c>
      <c r="C10" s="20" t="s">
        <v>30</v>
      </c>
      <c r="D10" s="20" t="s">
        <v>31</v>
      </c>
      <c r="E10" s="20" t="s">
        <v>42</v>
      </c>
      <c r="F10" s="20" t="s">
        <v>97</v>
      </c>
      <c r="G10" s="20" t="s">
        <v>98</v>
      </c>
    </row>
    <row r="11" spans="1:16" x14ac:dyDescent="0.2">
      <c r="A11" s="100" t="s">
        <v>188</v>
      </c>
      <c r="B11" s="50" t="s">
        <v>397</v>
      </c>
      <c r="C11" s="50">
        <v>63</v>
      </c>
      <c r="D11" s="50">
        <v>82</v>
      </c>
      <c r="E11" s="50">
        <v>87</v>
      </c>
      <c r="F11" s="50">
        <v>325</v>
      </c>
      <c r="G11" s="50">
        <v>816</v>
      </c>
    </row>
    <row r="12" spans="1:16" x14ac:dyDescent="0.2">
      <c r="A12" s="100" t="s">
        <v>188</v>
      </c>
      <c r="B12" s="50" t="s">
        <v>398</v>
      </c>
      <c r="C12" s="50">
        <v>59</v>
      </c>
      <c r="D12" s="50">
        <v>87</v>
      </c>
      <c r="E12" s="50">
        <v>74</v>
      </c>
      <c r="F12" s="50">
        <v>400</v>
      </c>
      <c r="G12" s="50">
        <v>966</v>
      </c>
    </row>
    <row r="13" spans="1:16" x14ac:dyDescent="0.2">
      <c r="A13" s="100" t="s">
        <v>188</v>
      </c>
      <c r="B13" s="50" t="s">
        <v>399</v>
      </c>
      <c r="C13" s="50">
        <v>40</v>
      </c>
      <c r="D13" s="50">
        <v>33</v>
      </c>
      <c r="E13" s="50">
        <v>35</v>
      </c>
      <c r="F13" s="50">
        <v>220</v>
      </c>
      <c r="G13" s="50">
        <v>490</v>
      </c>
    </row>
    <row r="14" spans="1:16" x14ac:dyDescent="0.2">
      <c r="A14" s="100" t="s">
        <v>188</v>
      </c>
      <c r="B14" s="50" t="s">
        <v>400</v>
      </c>
      <c r="C14" s="50">
        <v>39</v>
      </c>
      <c r="D14" s="50">
        <v>65</v>
      </c>
      <c r="E14" s="50">
        <v>19</v>
      </c>
      <c r="F14" s="50">
        <v>235</v>
      </c>
      <c r="G14" s="50">
        <v>364</v>
      </c>
    </row>
    <row r="15" spans="1:16" x14ac:dyDescent="0.2">
      <c r="A15" s="100" t="s">
        <v>188</v>
      </c>
      <c r="B15" s="50" t="s">
        <v>401</v>
      </c>
      <c r="C15" s="50">
        <v>25</v>
      </c>
      <c r="D15" s="50">
        <v>28</v>
      </c>
      <c r="E15" s="50">
        <v>51</v>
      </c>
      <c r="F15" s="50">
        <v>167</v>
      </c>
      <c r="G15" s="50">
        <v>417</v>
      </c>
    </row>
    <row r="16" spans="1:16" x14ac:dyDescent="0.2">
      <c r="A16" s="100" t="s">
        <v>188</v>
      </c>
      <c r="B16" s="50" t="s">
        <v>402</v>
      </c>
      <c r="C16" s="50">
        <v>24</v>
      </c>
      <c r="D16" s="50">
        <v>2</v>
      </c>
      <c r="E16" s="50">
        <v>17</v>
      </c>
      <c r="F16" s="50">
        <v>62</v>
      </c>
      <c r="G16" s="50">
        <v>210</v>
      </c>
    </row>
    <row r="17" spans="1:7" x14ac:dyDescent="0.2">
      <c r="A17" s="100" t="s">
        <v>188</v>
      </c>
      <c r="B17" s="50" t="s">
        <v>403</v>
      </c>
      <c r="C17" s="50">
        <v>18</v>
      </c>
      <c r="D17" s="50">
        <v>23</v>
      </c>
      <c r="E17" s="50">
        <v>30</v>
      </c>
      <c r="F17" s="50">
        <v>106</v>
      </c>
      <c r="G17" s="50">
        <v>240</v>
      </c>
    </row>
    <row r="18" spans="1:7" x14ac:dyDescent="0.2">
      <c r="A18" s="100" t="s">
        <v>188</v>
      </c>
      <c r="B18" s="50" t="s">
        <v>160</v>
      </c>
      <c r="C18" s="50">
        <v>14</v>
      </c>
      <c r="D18" s="50">
        <v>11</v>
      </c>
      <c r="E18" s="50">
        <v>31</v>
      </c>
      <c r="F18" s="50">
        <v>47</v>
      </c>
      <c r="G18" s="50">
        <v>132</v>
      </c>
    </row>
    <row r="19" spans="1:7" x14ac:dyDescent="0.2">
      <c r="A19" s="100" t="s">
        <v>188</v>
      </c>
      <c r="B19" s="50" t="s">
        <v>29</v>
      </c>
      <c r="C19" s="50">
        <v>282</v>
      </c>
      <c r="D19" s="50">
        <v>331</v>
      </c>
      <c r="E19" s="50">
        <v>344</v>
      </c>
      <c r="F19" s="50">
        <v>1562</v>
      </c>
      <c r="G19" s="50">
        <v>3635</v>
      </c>
    </row>
    <row r="20" spans="1:7" x14ac:dyDescent="0.2">
      <c r="A20" s="100" t="s">
        <v>152</v>
      </c>
      <c r="B20" s="50" t="s">
        <v>404</v>
      </c>
      <c r="C20" s="50">
        <v>96</v>
      </c>
      <c r="D20" s="50">
        <v>123</v>
      </c>
      <c r="E20" s="50">
        <v>193</v>
      </c>
      <c r="F20" s="50">
        <v>357</v>
      </c>
      <c r="G20" s="50">
        <v>853</v>
      </c>
    </row>
    <row r="21" spans="1:7" x14ac:dyDescent="0.2">
      <c r="A21" s="100" t="s">
        <v>152</v>
      </c>
      <c r="B21" s="50" t="s">
        <v>405</v>
      </c>
      <c r="C21" s="50">
        <v>87</v>
      </c>
      <c r="D21" s="50">
        <v>83</v>
      </c>
      <c r="E21" s="50">
        <v>94</v>
      </c>
      <c r="F21" s="50">
        <v>501</v>
      </c>
      <c r="G21" s="50">
        <v>1037</v>
      </c>
    </row>
    <row r="22" spans="1:7" x14ac:dyDescent="0.2">
      <c r="A22" s="100" t="s">
        <v>152</v>
      </c>
      <c r="B22" s="50" t="s">
        <v>406</v>
      </c>
      <c r="C22" s="50">
        <v>26</v>
      </c>
      <c r="D22" s="50">
        <v>26</v>
      </c>
      <c r="E22" s="50">
        <v>29</v>
      </c>
      <c r="F22" s="50">
        <v>164</v>
      </c>
      <c r="G22" s="50">
        <v>373</v>
      </c>
    </row>
    <row r="23" spans="1:7" x14ac:dyDescent="0.2">
      <c r="A23" s="100" t="s">
        <v>152</v>
      </c>
      <c r="B23" s="50" t="s">
        <v>160</v>
      </c>
      <c r="C23" s="50">
        <v>6</v>
      </c>
      <c r="D23" s="50">
        <v>3</v>
      </c>
      <c r="E23" s="50">
        <v>0</v>
      </c>
      <c r="F23" s="50">
        <v>24</v>
      </c>
      <c r="G23" s="50">
        <v>27</v>
      </c>
    </row>
    <row r="24" spans="1:7" x14ac:dyDescent="0.2">
      <c r="A24" s="100" t="s">
        <v>152</v>
      </c>
      <c r="B24" s="50" t="s">
        <v>29</v>
      </c>
      <c r="C24" s="50">
        <v>215</v>
      </c>
      <c r="D24" s="50">
        <v>235</v>
      </c>
      <c r="E24" s="50">
        <v>316</v>
      </c>
      <c r="F24" s="50">
        <v>1046</v>
      </c>
      <c r="G24" s="50">
        <v>2290</v>
      </c>
    </row>
    <row r="25" spans="1:7" x14ac:dyDescent="0.2">
      <c r="A25" s="100" t="s">
        <v>130</v>
      </c>
      <c r="B25" s="50" t="s">
        <v>407</v>
      </c>
      <c r="C25" s="50">
        <v>91</v>
      </c>
      <c r="D25" s="50">
        <v>158</v>
      </c>
      <c r="E25" s="50">
        <v>73</v>
      </c>
      <c r="F25" s="50">
        <v>688</v>
      </c>
      <c r="G25" s="50">
        <v>1078</v>
      </c>
    </row>
    <row r="26" spans="1:7" x14ac:dyDescent="0.2">
      <c r="A26" s="100" t="s">
        <v>130</v>
      </c>
      <c r="B26" s="50" t="s">
        <v>408</v>
      </c>
      <c r="C26" s="50">
        <v>64</v>
      </c>
      <c r="D26" s="50">
        <v>56</v>
      </c>
      <c r="E26" s="50">
        <v>21</v>
      </c>
      <c r="F26" s="50">
        <v>247</v>
      </c>
      <c r="G26" s="50">
        <v>390</v>
      </c>
    </row>
    <row r="27" spans="1:7" x14ac:dyDescent="0.2">
      <c r="A27" s="100" t="s">
        <v>130</v>
      </c>
      <c r="B27" s="50" t="s">
        <v>409</v>
      </c>
      <c r="C27" s="50">
        <v>17</v>
      </c>
      <c r="D27" s="50">
        <v>37</v>
      </c>
      <c r="E27" s="50">
        <v>73</v>
      </c>
      <c r="F27" s="50">
        <v>292</v>
      </c>
      <c r="G27" s="50">
        <v>861</v>
      </c>
    </row>
    <row r="28" spans="1:7" x14ac:dyDescent="0.2">
      <c r="A28" s="100" t="s">
        <v>130</v>
      </c>
      <c r="B28" s="50" t="s">
        <v>160</v>
      </c>
      <c r="C28" s="50">
        <v>3</v>
      </c>
      <c r="D28" s="50">
        <v>4</v>
      </c>
      <c r="E28" s="50">
        <v>161</v>
      </c>
      <c r="F28" s="50">
        <v>438</v>
      </c>
      <c r="G28" s="50">
        <v>1762</v>
      </c>
    </row>
    <row r="29" spans="1:7" x14ac:dyDescent="0.2">
      <c r="A29" s="100" t="s">
        <v>130</v>
      </c>
      <c r="B29" s="50" t="s">
        <v>29</v>
      </c>
      <c r="C29" s="50">
        <v>175</v>
      </c>
      <c r="D29" s="50">
        <v>255</v>
      </c>
      <c r="E29" s="50">
        <v>328</v>
      </c>
      <c r="F29" s="50">
        <v>1665</v>
      </c>
      <c r="G29" s="50">
        <v>4091</v>
      </c>
    </row>
    <row r="30" spans="1:7" x14ac:dyDescent="0.2">
      <c r="A30" s="100" t="s">
        <v>189</v>
      </c>
      <c r="B30" s="50" t="s">
        <v>410</v>
      </c>
      <c r="C30" s="50">
        <v>42</v>
      </c>
      <c r="D30" s="50">
        <v>27</v>
      </c>
      <c r="E30" s="50">
        <v>7</v>
      </c>
      <c r="F30" s="50">
        <v>126</v>
      </c>
      <c r="G30" s="50">
        <v>175</v>
      </c>
    </row>
    <row r="31" spans="1:7" x14ac:dyDescent="0.2">
      <c r="A31" s="100" t="s">
        <v>189</v>
      </c>
      <c r="B31" s="50" t="s">
        <v>411</v>
      </c>
      <c r="C31" s="50">
        <v>27</v>
      </c>
      <c r="D31" s="50">
        <v>3</v>
      </c>
      <c r="E31" s="50">
        <v>17</v>
      </c>
      <c r="F31" s="50">
        <v>47</v>
      </c>
      <c r="G31" s="50">
        <v>109</v>
      </c>
    </row>
    <row r="32" spans="1:7" x14ac:dyDescent="0.2">
      <c r="A32" s="100" t="s">
        <v>189</v>
      </c>
      <c r="B32" s="50" t="s">
        <v>412</v>
      </c>
      <c r="C32" s="50">
        <v>19</v>
      </c>
      <c r="D32" s="50">
        <v>28</v>
      </c>
      <c r="E32" s="50">
        <v>10</v>
      </c>
      <c r="F32" s="50">
        <v>112</v>
      </c>
      <c r="G32" s="50">
        <v>260</v>
      </c>
    </row>
    <row r="33" spans="1:7" x14ac:dyDescent="0.2">
      <c r="A33" s="100" t="s">
        <v>189</v>
      </c>
      <c r="B33" s="50" t="s">
        <v>413</v>
      </c>
      <c r="C33" s="50">
        <v>19</v>
      </c>
      <c r="D33" s="50">
        <v>13</v>
      </c>
      <c r="E33" s="50">
        <v>10</v>
      </c>
      <c r="F33" s="50">
        <v>73</v>
      </c>
      <c r="G33" s="50">
        <v>148</v>
      </c>
    </row>
    <row r="34" spans="1:7" x14ac:dyDescent="0.2">
      <c r="A34" s="100" t="s">
        <v>189</v>
      </c>
      <c r="B34" s="50" t="s">
        <v>29</v>
      </c>
      <c r="C34" s="50">
        <v>107</v>
      </c>
      <c r="D34" s="50">
        <v>71</v>
      </c>
      <c r="E34" s="50">
        <v>44</v>
      </c>
      <c r="F34" s="50">
        <v>358</v>
      </c>
      <c r="G34" s="50">
        <v>692</v>
      </c>
    </row>
    <row r="35" spans="1:7" x14ac:dyDescent="0.2">
      <c r="A35" s="100" t="s">
        <v>190</v>
      </c>
      <c r="B35" s="50" t="s">
        <v>414</v>
      </c>
      <c r="C35" s="50">
        <v>40</v>
      </c>
      <c r="D35" s="50">
        <v>33</v>
      </c>
      <c r="E35" s="50">
        <v>34</v>
      </c>
      <c r="F35" s="50">
        <v>307</v>
      </c>
      <c r="G35" s="50">
        <v>454</v>
      </c>
    </row>
    <row r="36" spans="1:7" x14ac:dyDescent="0.2">
      <c r="A36" s="100" t="s">
        <v>190</v>
      </c>
      <c r="B36" s="50" t="s">
        <v>415</v>
      </c>
      <c r="C36" s="50">
        <v>26</v>
      </c>
      <c r="D36" s="50">
        <v>21</v>
      </c>
      <c r="E36" s="50">
        <v>69</v>
      </c>
      <c r="F36" s="50">
        <v>172</v>
      </c>
      <c r="G36" s="50">
        <v>402</v>
      </c>
    </row>
    <row r="37" spans="1:7" x14ac:dyDescent="0.2">
      <c r="A37" s="100" t="s">
        <v>190</v>
      </c>
      <c r="B37" s="50" t="s">
        <v>416</v>
      </c>
      <c r="C37" s="50">
        <v>24</v>
      </c>
      <c r="D37" s="50">
        <v>9</v>
      </c>
      <c r="E37" s="50">
        <v>33</v>
      </c>
      <c r="F37" s="50">
        <v>163</v>
      </c>
      <c r="G37" s="50">
        <v>307</v>
      </c>
    </row>
    <row r="38" spans="1:7" x14ac:dyDescent="0.2">
      <c r="A38" s="100" t="s">
        <v>190</v>
      </c>
      <c r="B38" s="50" t="s">
        <v>160</v>
      </c>
      <c r="C38" s="50">
        <v>0</v>
      </c>
      <c r="D38" s="50">
        <v>0</v>
      </c>
      <c r="E38" s="50">
        <v>1</v>
      </c>
      <c r="F38" s="50">
        <v>1</v>
      </c>
      <c r="G38" s="50">
        <v>4</v>
      </c>
    </row>
    <row r="39" spans="1:7" x14ac:dyDescent="0.2">
      <c r="A39" s="100" t="s">
        <v>190</v>
      </c>
      <c r="B39" s="50" t="s">
        <v>29</v>
      </c>
      <c r="C39" s="50">
        <v>90</v>
      </c>
      <c r="D39" s="50">
        <v>63</v>
      </c>
      <c r="E39" s="50">
        <v>137</v>
      </c>
      <c r="F39" s="50">
        <v>643</v>
      </c>
      <c r="G39" s="50">
        <v>1167</v>
      </c>
    </row>
    <row r="40" spans="1:7" x14ac:dyDescent="0.2">
      <c r="A40" s="100" t="s">
        <v>191</v>
      </c>
      <c r="B40" s="50" t="s">
        <v>417</v>
      </c>
      <c r="C40" s="50">
        <v>37</v>
      </c>
      <c r="D40" s="50">
        <v>26</v>
      </c>
      <c r="E40" s="50">
        <v>2</v>
      </c>
      <c r="F40" s="50">
        <v>172</v>
      </c>
      <c r="G40" s="50">
        <v>322</v>
      </c>
    </row>
    <row r="41" spans="1:7" x14ac:dyDescent="0.2">
      <c r="A41" s="100" t="s">
        <v>191</v>
      </c>
      <c r="B41" s="50" t="s">
        <v>418</v>
      </c>
      <c r="C41" s="50">
        <v>13</v>
      </c>
      <c r="D41" s="50">
        <v>17</v>
      </c>
      <c r="E41" s="50">
        <v>47</v>
      </c>
      <c r="F41" s="50">
        <v>97</v>
      </c>
      <c r="G41" s="50">
        <v>183</v>
      </c>
    </row>
    <row r="42" spans="1:7" x14ac:dyDescent="0.2">
      <c r="A42" s="100" t="s">
        <v>191</v>
      </c>
      <c r="B42" s="50" t="s">
        <v>419</v>
      </c>
      <c r="C42" s="50">
        <v>13</v>
      </c>
      <c r="D42" s="50">
        <v>5</v>
      </c>
      <c r="E42" s="50">
        <v>0</v>
      </c>
      <c r="F42" s="50">
        <v>24</v>
      </c>
      <c r="G42" s="50">
        <v>32</v>
      </c>
    </row>
    <row r="43" spans="1:7" x14ac:dyDescent="0.2">
      <c r="A43" s="100" t="s">
        <v>191</v>
      </c>
      <c r="B43" s="50" t="s">
        <v>420</v>
      </c>
      <c r="C43" s="50">
        <v>7</v>
      </c>
      <c r="D43" s="50">
        <v>0</v>
      </c>
      <c r="E43" s="50">
        <v>0</v>
      </c>
      <c r="F43" s="50">
        <v>7</v>
      </c>
      <c r="G43" s="50">
        <v>7</v>
      </c>
    </row>
    <row r="44" spans="1:7" x14ac:dyDescent="0.2">
      <c r="A44" s="100" t="s">
        <v>191</v>
      </c>
      <c r="B44" s="50" t="s">
        <v>160</v>
      </c>
      <c r="C44" s="50">
        <v>0</v>
      </c>
      <c r="D44" s="50">
        <v>4</v>
      </c>
      <c r="E44" s="50">
        <v>0</v>
      </c>
      <c r="F44" s="50">
        <v>4</v>
      </c>
      <c r="G44" s="50">
        <v>7</v>
      </c>
    </row>
    <row r="45" spans="1:7" x14ac:dyDescent="0.2">
      <c r="A45" s="100" t="s">
        <v>191</v>
      </c>
      <c r="B45" s="50" t="s">
        <v>29</v>
      </c>
      <c r="C45" s="50">
        <v>70</v>
      </c>
      <c r="D45" s="50">
        <v>52</v>
      </c>
      <c r="E45" s="50">
        <v>49</v>
      </c>
      <c r="F45" s="50">
        <v>304</v>
      </c>
      <c r="G45" s="50">
        <v>551</v>
      </c>
    </row>
    <row r="46" spans="1:7" x14ac:dyDescent="0.2">
      <c r="A46" s="100" t="s">
        <v>177</v>
      </c>
      <c r="B46" s="50" t="s">
        <v>421</v>
      </c>
      <c r="C46" s="50">
        <v>40</v>
      </c>
      <c r="D46" s="50">
        <v>30</v>
      </c>
      <c r="E46" s="50">
        <v>18</v>
      </c>
      <c r="F46" s="50">
        <v>195</v>
      </c>
      <c r="G46" s="50">
        <v>326</v>
      </c>
    </row>
    <row r="47" spans="1:7" x14ac:dyDescent="0.2">
      <c r="A47" s="100" t="s">
        <v>177</v>
      </c>
      <c r="B47" s="50" t="s">
        <v>377</v>
      </c>
      <c r="C47" s="50">
        <v>17</v>
      </c>
      <c r="D47" s="50">
        <v>25</v>
      </c>
      <c r="E47" s="50">
        <v>41</v>
      </c>
      <c r="F47" s="50">
        <v>294</v>
      </c>
      <c r="G47" s="50">
        <v>567</v>
      </c>
    </row>
    <row r="48" spans="1:7" x14ac:dyDescent="0.2">
      <c r="A48" s="100" t="s">
        <v>177</v>
      </c>
      <c r="B48" s="50" t="s">
        <v>422</v>
      </c>
      <c r="C48" s="50">
        <v>9</v>
      </c>
      <c r="D48" s="50">
        <v>6</v>
      </c>
      <c r="E48" s="50">
        <v>10</v>
      </c>
      <c r="F48" s="50">
        <v>42</v>
      </c>
      <c r="G48" s="50">
        <v>76</v>
      </c>
    </row>
    <row r="49" spans="1:7" x14ac:dyDescent="0.2">
      <c r="A49" s="100" t="s">
        <v>177</v>
      </c>
      <c r="B49" s="50" t="s">
        <v>160</v>
      </c>
      <c r="C49" s="50">
        <v>0</v>
      </c>
      <c r="D49" s="50">
        <v>0</v>
      </c>
      <c r="E49" s="50">
        <v>0</v>
      </c>
      <c r="F49" s="50">
        <v>10</v>
      </c>
      <c r="G49" s="50">
        <v>13</v>
      </c>
    </row>
    <row r="50" spans="1:7" x14ac:dyDescent="0.2">
      <c r="A50" s="100" t="s">
        <v>177</v>
      </c>
      <c r="B50" s="50" t="s">
        <v>29</v>
      </c>
      <c r="C50" s="50">
        <v>66</v>
      </c>
      <c r="D50" s="50">
        <v>61</v>
      </c>
      <c r="E50" s="50">
        <v>69</v>
      </c>
      <c r="F50" s="50">
        <v>541</v>
      </c>
      <c r="G50" s="50">
        <v>982</v>
      </c>
    </row>
    <row r="51" spans="1:7" x14ac:dyDescent="0.2">
      <c r="A51" s="100" t="s">
        <v>124</v>
      </c>
      <c r="B51" s="50" t="s">
        <v>423</v>
      </c>
      <c r="C51" s="50">
        <v>54</v>
      </c>
      <c r="D51" s="50">
        <v>57</v>
      </c>
      <c r="E51" s="50">
        <v>96</v>
      </c>
      <c r="F51" s="50">
        <v>452</v>
      </c>
      <c r="G51" s="50">
        <v>1035</v>
      </c>
    </row>
    <row r="52" spans="1:7" x14ac:dyDescent="0.2">
      <c r="A52" s="100" t="s">
        <v>124</v>
      </c>
      <c r="B52" s="50" t="s">
        <v>424</v>
      </c>
      <c r="C52" s="50">
        <v>7</v>
      </c>
      <c r="D52" s="50">
        <v>11</v>
      </c>
      <c r="E52" s="50">
        <v>15</v>
      </c>
      <c r="F52" s="50">
        <v>48</v>
      </c>
      <c r="G52" s="50">
        <v>88</v>
      </c>
    </row>
    <row r="53" spans="1:7" x14ac:dyDescent="0.2">
      <c r="A53" s="100" t="s">
        <v>124</v>
      </c>
      <c r="B53" s="50" t="s">
        <v>160</v>
      </c>
      <c r="C53" s="50">
        <v>0</v>
      </c>
      <c r="D53" s="50">
        <v>3</v>
      </c>
      <c r="E53" s="50">
        <v>6</v>
      </c>
      <c r="F53" s="50">
        <v>11</v>
      </c>
      <c r="G53" s="50">
        <v>57</v>
      </c>
    </row>
    <row r="54" spans="1:7" x14ac:dyDescent="0.2">
      <c r="A54" s="100" t="s">
        <v>124</v>
      </c>
      <c r="B54" s="50" t="s">
        <v>29</v>
      </c>
      <c r="C54" s="50">
        <v>61</v>
      </c>
      <c r="D54" s="50">
        <v>71</v>
      </c>
      <c r="E54" s="50">
        <v>117</v>
      </c>
      <c r="F54" s="50">
        <v>511</v>
      </c>
      <c r="G54" s="50">
        <v>1180</v>
      </c>
    </row>
    <row r="55" spans="1:7" x14ac:dyDescent="0.2">
      <c r="A55" s="100" t="s">
        <v>192</v>
      </c>
      <c r="B55" s="50" t="s">
        <v>425</v>
      </c>
      <c r="C55" s="50">
        <v>26</v>
      </c>
      <c r="D55" s="50">
        <v>22</v>
      </c>
      <c r="E55" s="50">
        <v>25</v>
      </c>
      <c r="F55" s="50">
        <v>96</v>
      </c>
      <c r="G55" s="50">
        <v>141</v>
      </c>
    </row>
    <row r="56" spans="1:7" x14ac:dyDescent="0.2">
      <c r="A56" s="100" t="s">
        <v>192</v>
      </c>
      <c r="B56" s="50" t="s">
        <v>426</v>
      </c>
      <c r="C56" s="50">
        <v>21</v>
      </c>
      <c r="D56" s="50">
        <v>19</v>
      </c>
      <c r="E56" s="50">
        <v>25</v>
      </c>
      <c r="F56" s="50">
        <v>96</v>
      </c>
      <c r="G56" s="50">
        <v>137</v>
      </c>
    </row>
    <row r="57" spans="1:7" x14ac:dyDescent="0.2">
      <c r="A57" s="100" t="s">
        <v>192</v>
      </c>
      <c r="B57" s="50" t="s">
        <v>427</v>
      </c>
      <c r="C57" s="50">
        <v>8</v>
      </c>
      <c r="D57" s="50">
        <v>6</v>
      </c>
      <c r="E57" s="50">
        <v>9</v>
      </c>
      <c r="F57" s="50">
        <v>17</v>
      </c>
      <c r="G57" s="50">
        <v>26</v>
      </c>
    </row>
    <row r="58" spans="1:7" x14ac:dyDescent="0.2">
      <c r="A58" s="100" t="s">
        <v>192</v>
      </c>
      <c r="B58" s="50" t="s">
        <v>160</v>
      </c>
      <c r="C58" s="50">
        <v>2</v>
      </c>
      <c r="D58" s="50">
        <v>3</v>
      </c>
      <c r="E58" s="50">
        <v>15</v>
      </c>
      <c r="F58" s="50">
        <v>9</v>
      </c>
      <c r="G58" s="50">
        <v>73</v>
      </c>
    </row>
    <row r="59" spans="1:7" x14ac:dyDescent="0.2">
      <c r="A59" s="100" t="s">
        <v>192</v>
      </c>
      <c r="B59" s="50" t="s">
        <v>29</v>
      </c>
      <c r="C59" s="50">
        <v>57</v>
      </c>
      <c r="D59" s="50">
        <v>50</v>
      </c>
      <c r="E59" s="50">
        <v>74</v>
      </c>
      <c r="F59" s="50">
        <v>218</v>
      </c>
      <c r="G59" s="50">
        <v>377</v>
      </c>
    </row>
    <row r="60" spans="1:7" x14ac:dyDescent="0.2">
      <c r="A60" s="100" t="s">
        <v>178</v>
      </c>
      <c r="B60" s="50" t="s">
        <v>428</v>
      </c>
      <c r="C60" s="50">
        <v>25</v>
      </c>
      <c r="D60" s="50">
        <v>15</v>
      </c>
      <c r="E60" s="50">
        <v>15</v>
      </c>
      <c r="F60" s="50">
        <v>72</v>
      </c>
      <c r="G60" s="50">
        <v>247</v>
      </c>
    </row>
    <row r="61" spans="1:7" x14ac:dyDescent="0.2">
      <c r="A61" s="100" t="s">
        <v>178</v>
      </c>
      <c r="B61" s="50" t="s">
        <v>429</v>
      </c>
      <c r="C61" s="50">
        <v>16</v>
      </c>
      <c r="D61" s="50">
        <v>4</v>
      </c>
      <c r="E61" s="50">
        <v>12</v>
      </c>
      <c r="F61" s="50">
        <v>58</v>
      </c>
      <c r="G61" s="50">
        <v>93</v>
      </c>
    </row>
    <row r="62" spans="1:7" x14ac:dyDescent="0.2">
      <c r="A62" s="100" t="s">
        <v>178</v>
      </c>
      <c r="B62" s="50" t="s">
        <v>430</v>
      </c>
      <c r="C62" s="50">
        <v>6</v>
      </c>
      <c r="D62" s="50">
        <v>2</v>
      </c>
      <c r="E62" s="50">
        <v>10</v>
      </c>
      <c r="F62" s="50">
        <v>34</v>
      </c>
      <c r="G62" s="50">
        <v>92</v>
      </c>
    </row>
    <row r="63" spans="1:7" x14ac:dyDescent="0.2">
      <c r="A63" s="100" t="s">
        <v>178</v>
      </c>
      <c r="B63" s="50" t="s">
        <v>160</v>
      </c>
      <c r="C63" s="50">
        <v>1</v>
      </c>
      <c r="D63" s="50">
        <v>1</v>
      </c>
      <c r="E63" s="50">
        <v>1</v>
      </c>
      <c r="F63" s="50">
        <v>20</v>
      </c>
      <c r="G63" s="50">
        <v>35</v>
      </c>
    </row>
    <row r="64" spans="1:7" x14ac:dyDescent="0.2">
      <c r="A64" s="100" t="s">
        <v>178</v>
      </c>
      <c r="B64" s="50" t="s">
        <v>29</v>
      </c>
      <c r="C64" s="50">
        <v>48</v>
      </c>
      <c r="D64" s="50">
        <v>22</v>
      </c>
      <c r="E64" s="50">
        <v>38</v>
      </c>
      <c r="F64" s="50">
        <v>184</v>
      </c>
      <c r="G64" s="50">
        <v>467</v>
      </c>
    </row>
    <row r="65" spans="1:7" x14ac:dyDescent="0.2">
      <c r="A65" s="100" t="s">
        <v>174</v>
      </c>
      <c r="B65" s="50" t="s">
        <v>431</v>
      </c>
      <c r="C65" s="50">
        <v>10</v>
      </c>
      <c r="D65" s="50">
        <v>0</v>
      </c>
      <c r="E65" s="50">
        <v>9</v>
      </c>
      <c r="F65" s="50">
        <v>25</v>
      </c>
      <c r="G65" s="50">
        <v>132</v>
      </c>
    </row>
    <row r="66" spans="1:7" x14ac:dyDescent="0.2">
      <c r="A66" s="100" t="s">
        <v>174</v>
      </c>
      <c r="B66" s="50" t="s">
        <v>432</v>
      </c>
      <c r="C66" s="50">
        <v>9</v>
      </c>
      <c r="D66" s="50">
        <v>0</v>
      </c>
      <c r="E66" s="50">
        <v>7</v>
      </c>
      <c r="F66" s="50">
        <v>13</v>
      </c>
      <c r="G66" s="50">
        <v>23</v>
      </c>
    </row>
    <row r="67" spans="1:7" x14ac:dyDescent="0.2">
      <c r="A67" s="100" t="s">
        <v>174</v>
      </c>
      <c r="B67" s="50" t="s">
        <v>433</v>
      </c>
      <c r="C67" s="50">
        <v>4</v>
      </c>
      <c r="D67" s="50">
        <v>0</v>
      </c>
      <c r="E67" s="50">
        <v>5</v>
      </c>
      <c r="F67" s="50">
        <v>12</v>
      </c>
      <c r="G67" s="50">
        <v>66</v>
      </c>
    </row>
    <row r="68" spans="1:7" x14ac:dyDescent="0.2">
      <c r="A68" s="100" t="s">
        <v>174</v>
      </c>
      <c r="B68" s="50" t="s">
        <v>404</v>
      </c>
      <c r="C68" s="50">
        <v>4</v>
      </c>
      <c r="D68" s="50">
        <v>0</v>
      </c>
      <c r="E68" s="50">
        <v>0</v>
      </c>
      <c r="F68" s="50">
        <v>4</v>
      </c>
      <c r="G68" s="50">
        <v>11</v>
      </c>
    </row>
    <row r="69" spans="1:7" x14ac:dyDescent="0.2">
      <c r="A69" s="100" t="s">
        <v>174</v>
      </c>
      <c r="B69" s="50" t="s">
        <v>160</v>
      </c>
      <c r="C69" s="50">
        <v>0</v>
      </c>
      <c r="D69" s="50">
        <v>0</v>
      </c>
      <c r="E69" s="50">
        <v>169</v>
      </c>
      <c r="F69" s="50">
        <v>1014</v>
      </c>
      <c r="G69" s="50">
        <v>1997</v>
      </c>
    </row>
    <row r="70" spans="1:7" x14ac:dyDescent="0.2">
      <c r="A70" s="100" t="s">
        <v>174</v>
      </c>
      <c r="B70" s="50" t="s">
        <v>29</v>
      </c>
      <c r="C70" s="50">
        <v>27</v>
      </c>
      <c r="D70" s="50">
        <v>0</v>
      </c>
      <c r="E70" s="50">
        <v>190</v>
      </c>
      <c r="F70" s="50">
        <v>1068</v>
      </c>
      <c r="G70" s="50">
        <v>2229</v>
      </c>
    </row>
    <row r="71" spans="1:7" x14ac:dyDescent="0.2">
      <c r="A71" s="100" t="s">
        <v>193</v>
      </c>
      <c r="B71" s="50" t="s">
        <v>434</v>
      </c>
      <c r="C71" s="50">
        <v>15</v>
      </c>
      <c r="D71" s="50">
        <v>10</v>
      </c>
      <c r="E71" s="50">
        <v>10</v>
      </c>
      <c r="F71" s="50">
        <v>89</v>
      </c>
      <c r="G71" s="50">
        <v>170</v>
      </c>
    </row>
    <row r="72" spans="1:7" x14ac:dyDescent="0.2">
      <c r="A72" s="100" t="s">
        <v>193</v>
      </c>
      <c r="B72" s="50" t="s">
        <v>29</v>
      </c>
      <c r="C72" s="50">
        <v>15</v>
      </c>
      <c r="D72" s="50">
        <v>10</v>
      </c>
      <c r="E72" s="50">
        <v>10</v>
      </c>
      <c r="F72" s="50">
        <v>89</v>
      </c>
      <c r="G72" s="50">
        <v>170</v>
      </c>
    </row>
    <row r="73" spans="1:7" x14ac:dyDescent="0.2">
      <c r="A73" s="100" t="s">
        <v>183</v>
      </c>
      <c r="B73" s="50" t="s">
        <v>435</v>
      </c>
      <c r="C73" s="50">
        <v>8</v>
      </c>
      <c r="D73" s="50">
        <v>64</v>
      </c>
      <c r="E73" s="50">
        <v>45</v>
      </c>
      <c r="F73" s="50">
        <v>144</v>
      </c>
      <c r="G73" s="50">
        <v>520</v>
      </c>
    </row>
    <row r="74" spans="1:7" x14ac:dyDescent="0.2">
      <c r="A74" s="100" t="s">
        <v>183</v>
      </c>
      <c r="B74" s="50" t="s">
        <v>436</v>
      </c>
      <c r="C74" s="50">
        <v>2</v>
      </c>
      <c r="D74" s="50">
        <v>40</v>
      </c>
      <c r="E74" s="50">
        <v>3</v>
      </c>
      <c r="F74" s="50">
        <v>53</v>
      </c>
      <c r="G74" s="50">
        <v>89</v>
      </c>
    </row>
    <row r="75" spans="1:7" x14ac:dyDescent="0.2">
      <c r="A75" s="100" t="s">
        <v>183</v>
      </c>
      <c r="B75" s="50" t="s">
        <v>160</v>
      </c>
      <c r="C75" s="50">
        <v>0</v>
      </c>
      <c r="D75" s="50">
        <v>0</v>
      </c>
      <c r="E75" s="50">
        <v>14</v>
      </c>
      <c r="F75" s="50">
        <v>0</v>
      </c>
      <c r="G75" s="50">
        <v>63</v>
      </c>
    </row>
    <row r="76" spans="1:7" x14ac:dyDescent="0.2">
      <c r="A76" s="100" t="s">
        <v>183</v>
      </c>
      <c r="B76" s="50" t="s">
        <v>29</v>
      </c>
      <c r="C76" s="50">
        <v>10</v>
      </c>
      <c r="D76" s="50">
        <v>104</v>
      </c>
      <c r="E76" s="50">
        <v>62</v>
      </c>
      <c r="F76" s="50">
        <v>197</v>
      </c>
      <c r="G76" s="50">
        <v>672</v>
      </c>
    </row>
    <row r="77" spans="1:7" x14ac:dyDescent="0.2">
      <c r="A77" s="100" t="s">
        <v>194</v>
      </c>
      <c r="B77" s="50" t="s">
        <v>437</v>
      </c>
      <c r="C77" s="50">
        <v>4</v>
      </c>
      <c r="D77" s="50">
        <v>1</v>
      </c>
      <c r="E77" s="50">
        <v>0</v>
      </c>
      <c r="F77" s="50">
        <v>20</v>
      </c>
      <c r="G77" s="50">
        <v>27</v>
      </c>
    </row>
    <row r="78" spans="1:7" x14ac:dyDescent="0.2">
      <c r="A78" s="100" t="s">
        <v>194</v>
      </c>
      <c r="B78" s="50" t="s">
        <v>438</v>
      </c>
      <c r="C78" s="50">
        <v>4</v>
      </c>
      <c r="D78" s="50">
        <v>4</v>
      </c>
      <c r="E78" s="50">
        <v>0</v>
      </c>
      <c r="F78" s="50">
        <v>35</v>
      </c>
      <c r="G78" s="50">
        <v>58</v>
      </c>
    </row>
    <row r="79" spans="1:7" x14ac:dyDescent="0.2">
      <c r="A79" s="100" t="s">
        <v>194</v>
      </c>
      <c r="B79" s="50" t="s">
        <v>439</v>
      </c>
      <c r="C79" s="50">
        <v>1</v>
      </c>
      <c r="D79" s="50">
        <v>0</v>
      </c>
      <c r="E79" s="50">
        <v>0</v>
      </c>
      <c r="F79" s="50">
        <v>4</v>
      </c>
      <c r="G79" s="50">
        <v>4</v>
      </c>
    </row>
    <row r="80" spans="1:7" x14ac:dyDescent="0.2">
      <c r="A80" s="100" t="s">
        <v>194</v>
      </c>
      <c r="B80" s="50" t="s">
        <v>29</v>
      </c>
      <c r="C80" s="50">
        <v>9</v>
      </c>
      <c r="D80" s="50">
        <v>5</v>
      </c>
      <c r="E80" s="50">
        <v>0</v>
      </c>
      <c r="F80" s="50">
        <v>59</v>
      </c>
      <c r="G80" s="50">
        <v>89</v>
      </c>
    </row>
    <row r="81" spans="1:7" x14ac:dyDescent="0.2">
      <c r="A81" s="100" t="s">
        <v>195</v>
      </c>
      <c r="B81" s="50" t="s">
        <v>440</v>
      </c>
      <c r="C81" s="50">
        <v>8</v>
      </c>
      <c r="D81" s="50">
        <v>6</v>
      </c>
      <c r="E81" s="50">
        <v>28</v>
      </c>
      <c r="F81" s="50">
        <v>65</v>
      </c>
      <c r="G81" s="50">
        <v>160</v>
      </c>
    </row>
    <row r="82" spans="1:7" x14ac:dyDescent="0.2">
      <c r="A82" s="100" t="s">
        <v>195</v>
      </c>
      <c r="B82" s="50" t="s">
        <v>29</v>
      </c>
      <c r="C82" s="50">
        <v>8</v>
      </c>
      <c r="D82" s="50">
        <v>6</v>
      </c>
      <c r="E82" s="50">
        <v>28</v>
      </c>
      <c r="F82" s="50">
        <v>65</v>
      </c>
      <c r="G82" s="50">
        <v>160</v>
      </c>
    </row>
    <row r="83" spans="1:7" x14ac:dyDescent="0.2">
      <c r="A83" s="100" t="s">
        <v>332</v>
      </c>
      <c r="B83" s="50" t="s">
        <v>29</v>
      </c>
      <c r="C83" s="50">
        <v>10</v>
      </c>
      <c r="D83" s="50">
        <v>27</v>
      </c>
      <c r="E83" s="50">
        <v>51</v>
      </c>
      <c r="F83" s="50">
        <v>198</v>
      </c>
      <c r="G83" s="50">
        <v>456</v>
      </c>
    </row>
    <row r="84" spans="1:7" x14ac:dyDescent="0.2">
      <c r="A84" s="101" t="s">
        <v>29</v>
      </c>
      <c r="B84" s="51" t="s">
        <v>29</v>
      </c>
      <c r="C84" s="51">
        <v>1250</v>
      </c>
      <c r="D84" s="51">
        <v>1363</v>
      </c>
      <c r="E84" s="51">
        <v>1857</v>
      </c>
      <c r="F84" s="51">
        <v>8708</v>
      </c>
      <c r="G84" s="51">
        <v>19208</v>
      </c>
    </row>
    <row r="85" spans="1:7" x14ac:dyDescent="0.2">
      <c r="A85" s="100" t="s">
        <v>162</v>
      </c>
      <c r="B85" s="100"/>
      <c r="C85" s="100"/>
      <c r="D85" s="100"/>
      <c r="E85" s="100"/>
      <c r="F85" s="100"/>
      <c r="G85" s="100"/>
    </row>
    <row r="86" spans="1:7" x14ac:dyDescent="0.2">
      <c r="A86" s="100" t="s">
        <v>58</v>
      </c>
      <c r="B86" s="100"/>
      <c r="C86" s="100"/>
      <c r="D86" s="100"/>
      <c r="E86" s="100"/>
      <c r="F86" s="100"/>
      <c r="G86" s="100"/>
    </row>
  </sheetData>
  <sheetProtection sheet="1"/>
  <mergeCells count="20">
    <mergeCell ref="A81:A82"/>
    <mergeCell ref="A83"/>
    <mergeCell ref="A84"/>
    <mergeCell ref="A85:G85"/>
    <mergeCell ref="A86:G86"/>
    <mergeCell ref="A60:A64"/>
    <mergeCell ref="A65:A70"/>
    <mergeCell ref="A71:A72"/>
    <mergeCell ref="A73:A76"/>
    <mergeCell ref="A77:A80"/>
    <mergeCell ref="A35:A39"/>
    <mergeCell ref="A40:A45"/>
    <mergeCell ref="A46:A50"/>
    <mergeCell ref="A51:A54"/>
    <mergeCell ref="A55:A59"/>
    <mergeCell ref="B1:E1"/>
    <mergeCell ref="A11:A19"/>
    <mergeCell ref="A20:A24"/>
    <mergeCell ref="A25:A29"/>
    <mergeCell ref="A30:A34"/>
  </mergeCells>
  <hyperlinks>
    <hyperlink ref="A7" r:id="rId1" xr:uid="{00000000-0004-0000-0F00-000000000000}"/>
  </hyperlinks>
  <pageMargins left="0.7" right="0.7" top="0.75" bottom="0.75" header="0.3" footer="0.3"/>
  <pageSetup paperSize="9" orientation="portrait"/>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7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442</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52" t="s">
        <v>96</v>
      </c>
      <c r="B10" s="52" t="s">
        <v>230</v>
      </c>
      <c r="C10" s="20" t="s">
        <v>30</v>
      </c>
      <c r="D10" s="20" t="s">
        <v>31</v>
      </c>
      <c r="E10" s="20" t="s">
        <v>42</v>
      </c>
      <c r="F10" s="20" t="s">
        <v>97</v>
      </c>
      <c r="G10" s="20" t="s">
        <v>98</v>
      </c>
    </row>
    <row r="11" spans="1:16" x14ac:dyDescent="0.2">
      <c r="A11" s="100" t="s">
        <v>102</v>
      </c>
      <c r="B11" s="52" t="s">
        <v>443</v>
      </c>
      <c r="C11" s="52">
        <v>589</v>
      </c>
      <c r="D11" s="52">
        <v>716</v>
      </c>
      <c r="E11" s="52">
        <v>374</v>
      </c>
      <c r="F11" s="52">
        <v>2939</v>
      </c>
      <c r="G11" s="52">
        <v>4498</v>
      </c>
    </row>
    <row r="12" spans="1:16" x14ac:dyDescent="0.2">
      <c r="A12" s="100" t="s">
        <v>102</v>
      </c>
      <c r="B12" s="52" t="s">
        <v>444</v>
      </c>
      <c r="C12" s="52">
        <v>202</v>
      </c>
      <c r="D12" s="52">
        <v>168</v>
      </c>
      <c r="E12" s="52">
        <v>24</v>
      </c>
      <c r="F12" s="52">
        <v>610</v>
      </c>
      <c r="G12" s="52">
        <v>737</v>
      </c>
    </row>
    <row r="13" spans="1:16" x14ac:dyDescent="0.2">
      <c r="A13" s="100" t="s">
        <v>102</v>
      </c>
      <c r="B13" s="52" t="s">
        <v>29</v>
      </c>
      <c r="C13" s="52">
        <v>791</v>
      </c>
      <c r="D13" s="52">
        <v>884</v>
      </c>
      <c r="E13" s="52">
        <v>398</v>
      </c>
      <c r="F13" s="52">
        <v>3549</v>
      </c>
      <c r="G13" s="52">
        <v>5235</v>
      </c>
    </row>
    <row r="14" spans="1:16" x14ac:dyDescent="0.2">
      <c r="A14" s="100" t="s">
        <v>198</v>
      </c>
      <c r="B14" s="52" t="s">
        <v>445</v>
      </c>
      <c r="C14" s="52">
        <v>15</v>
      </c>
      <c r="D14" s="52">
        <v>9</v>
      </c>
      <c r="E14" s="52">
        <v>6</v>
      </c>
      <c r="F14" s="52">
        <v>62</v>
      </c>
      <c r="G14" s="52">
        <v>127</v>
      </c>
    </row>
    <row r="15" spans="1:16" x14ac:dyDescent="0.2">
      <c r="A15" s="100" t="s">
        <v>198</v>
      </c>
      <c r="B15" s="52" t="s">
        <v>446</v>
      </c>
      <c r="C15" s="52">
        <v>11</v>
      </c>
      <c r="D15" s="52">
        <v>0</v>
      </c>
      <c r="E15" s="52">
        <v>0</v>
      </c>
      <c r="F15" s="52">
        <v>36</v>
      </c>
      <c r="G15" s="52">
        <v>62</v>
      </c>
    </row>
    <row r="16" spans="1:16" x14ac:dyDescent="0.2">
      <c r="A16" s="100" t="s">
        <v>198</v>
      </c>
      <c r="B16" s="52" t="s">
        <v>447</v>
      </c>
      <c r="C16" s="52">
        <v>9</v>
      </c>
      <c r="D16" s="52">
        <v>13</v>
      </c>
      <c r="E16" s="52">
        <v>12</v>
      </c>
      <c r="F16" s="52">
        <v>60</v>
      </c>
      <c r="G16" s="52">
        <v>149</v>
      </c>
    </row>
    <row r="17" spans="1:7" x14ac:dyDescent="0.2">
      <c r="A17" s="100" t="s">
        <v>198</v>
      </c>
      <c r="B17" s="52" t="s">
        <v>448</v>
      </c>
      <c r="C17" s="52">
        <v>2</v>
      </c>
      <c r="D17" s="52">
        <v>1</v>
      </c>
      <c r="E17" s="52">
        <v>2</v>
      </c>
      <c r="F17" s="52">
        <v>12</v>
      </c>
      <c r="G17" s="52">
        <v>19</v>
      </c>
    </row>
    <row r="18" spans="1:7" x14ac:dyDescent="0.2">
      <c r="A18" s="100" t="s">
        <v>198</v>
      </c>
      <c r="B18" s="52" t="s">
        <v>160</v>
      </c>
      <c r="C18" s="52">
        <v>0</v>
      </c>
      <c r="D18" s="52">
        <v>0</v>
      </c>
      <c r="E18" s="52">
        <v>15</v>
      </c>
      <c r="F18" s="52">
        <v>0</v>
      </c>
      <c r="G18" s="52">
        <v>2</v>
      </c>
    </row>
    <row r="19" spans="1:7" x14ac:dyDescent="0.2">
      <c r="A19" s="100" t="s">
        <v>198</v>
      </c>
      <c r="B19" s="52" t="s">
        <v>29</v>
      </c>
      <c r="C19" s="52">
        <v>37</v>
      </c>
      <c r="D19" s="52">
        <v>23</v>
      </c>
      <c r="E19" s="52">
        <v>35</v>
      </c>
      <c r="F19" s="52">
        <v>170</v>
      </c>
      <c r="G19" s="52">
        <v>359</v>
      </c>
    </row>
    <row r="20" spans="1:7" x14ac:dyDescent="0.2">
      <c r="A20" s="100" t="s">
        <v>177</v>
      </c>
      <c r="B20" s="52" t="s">
        <v>449</v>
      </c>
      <c r="C20" s="52">
        <v>28</v>
      </c>
      <c r="D20" s="52">
        <v>40</v>
      </c>
      <c r="E20" s="52">
        <v>24</v>
      </c>
      <c r="F20" s="52">
        <v>135</v>
      </c>
      <c r="G20" s="52">
        <v>256</v>
      </c>
    </row>
    <row r="21" spans="1:7" x14ac:dyDescent="0.2">
      <c r="A21" s="100" t="s">
        <v>177</v>
      </c>
      <c r="B21" s="52" t="s">
        <v>29</v>
      </c>
      <c r="C21" s="52">
        <v>28</v>
      </c>
      <c r="D21" s="52">
        <v>40</v>
      </c>
      <c r="E21" s="52">
        <v>24</v>
      </c>
      <c r="F21" s="52">
        <v>135</v>
      </c>
      <c r="G21" s="52">
        <v>256</v>
      </c>
    </row>
    <row r="22" spans="1:7" x14ac:dyDescent="0.2">
      <c r="A22" s="100" t="s">
        <v>126</v>
      </c>
      <c r="B22" s="52" t="s">
        <v>375</v>
      </c>
      <c r="C22" s="52">
        <v>25</v>
      </c>
      <c r="D22" s="52">
        <v>1</v>
      </c>
      <c r="E22" s="52">
        <v>6</v>
      </c>
      <c r="F22" s="52">
        <v>89</v>
      </c>
      <c r="G22" s="52">
        <v>206</v>
      </c>
    </row>
    <row r="23" spans="1:7" x14ac:dyDescent="0.2">
      <c r="A23" s="100" t="s">
        <v>126</v>
      </c>
      <c r="B23" s="52" t="s">
        <v>29</v>
      </c>
      <c r="C23" s="52">
        <v>25</v>
      </c>
      <c r="D23" s="52">
        <v>1</v>
      </c>
      <c r="E23" s="52">
        <v>6</v>
      </c>
      <c r="F23" s="52">
        <v>89</v>
      </c>
      <c r="G23" s="52">
        <v>206</v>
      </c>
    </row>
    <row r="24" spans="1:7" x14ac:dyDescent="0.2">
      <c r="A24" s="100" t="s">
        <v>200</v>
      </c>
      <c r="B24" s="52" t="s">
        <v>450</v>
      </c>
      <c r="C24" s="52">
        <v>23</v>
      </c>
      <c r="D24" s="52">
        <v>49</v>
      </c>
      <c r="E24" s="52">
        <v>55</v>
      </c>
      <c r="F24" s="52">
        <v>237</v>
      </c>
      <c r="G24" s="52">
        <v>539</v>
      </c>
    </row>
    <row r="25" spans="1:7" x14ac:dyDescent="0.2">
      <c r="A25" s="100" t="s">
        <v>200</v>
      </c>
      <c r="B25" s="52" t="s">
        <v>160</v>
      </c>
      <c r="C25" s="52">
        <v>0</v>
      </c>
      <c r="D25" s="52">
        <v>0</v>
      </c>
      <c r="E25" s="52">
        <v>0</v>
      </c>
      <c r="F25" s="52">
        <v>0</v>
      </c>
      <c r="G25" s="52">
        <v>0</v>
      </c>
    </row>
    <row r="26" spans="1:7" x14ac:dyDescent="0.2">
      <c r="A26" s="100" t="s">
        <v>200</v>
      </c>
      <c r="B26" s="52" t="s">
        <v>29</v>
      </c>
      <c r="C26" s="52">
        <v>23</v>
      </c>
      <c r="D26" s="52">
        <v>49</v>
      </c>
      <c r="E26" s="52">
        <v>55</v>
      </c>
      <c r="F26" s="52">
        <v>237</v>
      </c>
      <c r="G26" s="52">
        <v>539</v>
      </c>
    </row>
    <row r="27" spans="1:7" x14ac:dyDescent="0.2">
      <c r="A27" s="100" t="s">
        <v>199</v>
      </c>
      <c r="B27" s="52" t="s">
        <v>451</v>
      </c>
      <c r="C27" s="52">
        <v>23</v>
      </c>
      <c r="D27" s="52">
        <v>11</v>
      </c>
      <c r="E27" s="52">
        <v>20</v>
      </c>
      <c r="F27" s="52">
        <v>91</v>
      </c>
      <c r="G27" s="52">
        <v>174</v>
      </c>
    </row>
    <row r="28" spans="1:7" x14ac:dyDescent="0.2">
      <c r="A28" s="100" t="s">
        <v>199</v>
      </c>
      <c r="B28" s="52" t="s">
        <v>160</v>
      </c>
      <c r="C28" s="52">
        <v>0</v>
      </c>
      <c r="D28" s="52">
        <v>0</v>
      </c>
      <c r="E28" s="52">
        <v>0</v>
      </c>
      <c r="F28" s="52">
        <v>0</v>
      </c>
      <c r="G28" s="52">
        <v>1</v>
      </c>
    </row>
    <row r="29" spans="1:7" x14ac:dyDescent="0.2">
      <c r="A29" s="100" t="s">
        <v>199</v>
      </c>
      <c r="B29" s="52" t="s">
        <v>29</v>
      </c>
      <c r="C29" s="52">
        <v>23</v>
      </c>
      <c r="D29" s="52">
        <v>11</v>
      </c>
      <c r="E29" s="52">
        <v>20</v>
      </c>
      <c r="F29" s="52">
        <v>91</v>
      </c>
      <c r="G29" s="52">
        <v>175</v>
      </c>
    </row>
    <row r="30" spans="1:7" x14ac:dyDescent="0.2">
      <c r="A30" s="100" t="s">
        <v>182</v>
      </c>
      <c r="B30" s="52" t="s">
        <v>452</v>
      </c>
      <c r="C30" s="52">
        <v>13</v>
      </c>
      <c r="D30" s="52">
        <v>3</v>
      </c>
      <c r="E30" s="52">
        <v>8</v>
      </c>
      <c r="F30" s="52">
        <v>22</v>
      </c>
      <c r="G30" s="52">
        <v>145</v>
      </c>
    </row>
    <row r="31" spans="1:7" x14ac:dyDescent="0.2">
      <c r="A31" s="100" t="s">
        <v>182</v>
      </c>
      <c r="B31" s="52" t="s">
        <v>453</v>
      </c>
      <c r="C31" s="52">
        <v>3</v>
      </c>
      <c r="D31" s="52">
        <v>2</v>
      </c>
      <c r="E31" s="52">
        <v>5</v>
      </c>
      <c r="F31" s="52">
        <v>7</v>
      </c>
      <c r="G31" s="52">
        <v>13</v>
      </c>
    </row>
    <row r="32" spans="1:7" x14ac:dyDescent="0.2">
      <c r="A32" s="100" t="s">
        <v>182</v>
      </c>
      <c r="B32" s="52" t="s">
        <v>160</v>
      </c>
      <c r="C32" s="52">
        <v>0</v>
      </c>
      <c r="D32" s="52">
        <v>9</v>
      </c>
      <c r="E32" s="52">
        <v>18</v>
      </c>
      <c r="F32" s="52">
        <v>14</v>
      </c>
      <c r="G32" s="52">
        <v>96</v>
      </c>
    </row>
    <row r="33" spans="1:7" x14ac:dyDescent="0.2">
      <c r="A33" s="100" t="s">
        <v>182</v>
      </c>
      <c r="B33" s="52" t="s">
        <v>29</v>
      </c>
      <c r="C33" s="52">
        <v>16</v>
      </c>
      <c r="D33" s="52">
        <v>14</v>
      </c>
      <c r="E33" s="52">
        <v>31</v>
      </c>
      <c r="F33" s="52">
        <v>43</v>
      </c>
      <c r="G33" s="52">
        <v>254</v>
      </c>
    </row>
    <row r="34" spans="1:7" x14ac:dyDescent="0.2">
      <c r="A34" s="100" t="s">
        <v>158</v>
      </c>
      <c r="B34" s="52" t="s">
        <v>378</v>
      </c>
      <c r="C34" s="52">
        <v>15</v>
      </c>
      <c r="D34" s="52">
        <v>32</v>
      </c>
      <c r="E34" s="52">
        <v>9</v>
      </c>
      <c r="F34" s="52">
        <v>202</v>
      </c>
      <c r="G34" s="52">
        <v>376</v>
      </c>
    </row>
    <row r="35" spans="1:7" x14ac:dyDescent="0.2">
      <c r="A35" s="100" t="s">
        <v>158</v>
      </c>
      <c r="B35" s="52" t="s">
        <v>29</v>
      </c>
      <c r="C35" s="52">
        <v>15</v>
      </c>
      <c r="D35" s="52">
        <v>32</v>
      </c>
      <c r="E35" s="52">
        <v>9</v>
      </c>
      <c r="F35" s="52">
        <v>202</v>
      </c>
      <c r="G35" s="52">
        <v>376</v>
      </c>
    </row>
    <row r="36" spans="1:7" x14ac:dyDescent="0.2">
      <c r="A36" s="100" t="s">
        <v>180</v>
      </c>
      <c r="B36" s="52" t="s">
        <v>454</v>
      </c>
      <c r="C36" s="52">
        <v>15</v>
      </c>
      <c r="D36" s="52">
        <v>0</v>
      </c>
      <c r="E36" s="52">
        <v>0</v>
      </c>
      <c r="F36" s="52">
        <v>15</v>
      </c>
      <c r="G36" s="52">
        <v>16</v>
      </c>
    </row>
    <row r="37" spans="1:7" x14ac:dyDescent="0.2">
      <c r="A37" s="100" t="s">
        <v>180</v>
      </c>
      <c r="B37" s="52" t="s">
        <v>29</v>
      </c>
      <c r="C37" s="52">
        <v>15</v>
      </c>
      <c r="D37" s="52">
        <v>0</v>
      </c>
      <c r="E37" s="52">
        <v>0</v>
      </c>
      <c r="F37" s="52">
        <v>15</v>
      </c>
      <c r="G37" s="52">
        <v>16</v>
      </c>
    </row>
    <row r="38" spans="1:7" x14ac:dyDescent="0.2">
      <c r="A38" s="100" t="s">
        <v>201</v>
      </c>
      <c r="B38" s="52" t="s">
        <v>455</v>
      </c>
      <c r="C38" s="52">
        <v>8</v>
      </c>
      <c r="D38" s="52">
        <v>14</v>
      </c>
      <c r="E38" s="52">
        <v>9</v>
      </c>
      <c r="F38" s="52">
        <v>54</v>
      </c>
      <c r="G38" s="52">
        <v>77</v>
      </c>
    </row>
    <row r="39" spans="1:7" x14ac:dyDescent="0.2">
      <c r="A39" s="100" t="s">
        <v>201</v>
      </c>
      <c r="B39" s="52" t="s">
        <v>160</v>
      </c>
      <c r="C39" s="52">
        <v>0</v>
      </c>
      <c r="D39" s="52">
        <v>0</v>
      </c>
      <c r="E39" s="52">
        <v>1</v>
      </c>
      <c r="F39" s="52">
        <v>0</v>
      </c>
      <c r="G39" s="52">
        <v>33</v>
      </c>
    </row>
    <row r="40" spans="1:7" x14ac:dyDescent="0.2">
      <c r="A40" s="100" t="s">
        <v>201</v>
      </c>
      <c r="B40" s="52" t="s">
        <v>29</v>
      </c>
      <c r="C40" s="52">
        <v>8</v>
      </c>
      <c r="D40" s="52">
        <v>14</v>
      </c>
      <c r="E40" s="52">
        <v>10</v>
      </c>
      <c r="F40" s="52">
        <v>54</v>
      </c>
      <c r="G40" s="52">
        <v>110</v>
      </c>
    </row>
    <row r="41" spans="1:7" x14ac:dyDescent="0.2">
      <c r="A41" s="100" t="s">
        <v>190</v>
      </c>
      <c r="B41" s="52" t="s">
        <v>456</v>
      </c>
      <c r="C41" s="52">
        <v>4</v>
      </c>
      <c r="D41" s="52">
        <v>2</v>
      </c>
      <c r="E41" s="52">
        <v>1</v>
      </c>
      <c r="F41" s="52">
        <v>36</v>
      </c>
      <c r="G41" s="52">
        <v>56</v>
      </c>
    </row>
    <row r="42" spans="1:7" x14ac:dyDescent="0.2">
      <c r="A42" s="100" t="s">
        <v>190</v>
      </c>
      <c r="B42" s="52" t="s">
        <v>160</v>
      </c>
      <c r="C42" s="52">
        <v>0</v>
      </c>
      <c r="D42" s="52">
        <v>7</v>
      </c>
      <c r="E42" s="52">
        <v>0</v>
      </c>
      <c r="F42" s="52">
        <v>7</v>
      </c>
      <c r="G42" s="52">
        <v>7</v>
      </c>
    </row>
    <row r="43" spans="1:7" x14ac:dyDescent="0.2">
      <c r="A43" s="100" t="s">
        <v>190</v>
      </c>
      <c r="B43" s="52" t="s">
        <v>29</v>
      </c>
      <c r="C43" s="52">
        <v>4</v>
      </c>
      <c r="D43" s="52">
        <v>9</v>
      </c>
      <c r="E43" s="52">
        <v>1</v>
      </c>
      <c r="F43" s="52">
        <v>43</v>
      </c>
      <c r="G43" s="52">
        <v>63</v>
      </c>
    </row>
    <row r="44" spans="1:7" x14ac:dyDescent="0.2">
      <c r="A44" s="100" t="s">
        <v>124</v>
      </c>
      <c r="B44" s="52" t="s">
        <v>374</v>
      </c>
      <c r="C44" s="52">
        <v>3</v>
      </c>
      <c r="D44" s="52">
        <v>11</v>
      </c>
      <c r="E44" s="52">
        <v>11</v>
      </c>
      <c r="F44" s="52">
        <v>42</v>
      </c>
      <c r="G44" s="52">
        <v>92</v>
      </c>
    </row>
    <row r="45" spans="1:7" x14ac:dyDescent="0.2">
      <c r="A45" s="100" t="s">
        <v>124</v>
      </c>
      <c r="B45" s="52" t="s">
        <v>29</v>
      </c>
      <c r="C45" s="52">
        <v>3</v>
      </c>
      <c r="D45" s="52">
        <v>11</v>
      </c>
      <c r="E45" s="52">
        <v>11</v>
      </c>
      <c r="F45" s="52">
        <v>42</v>
      </c>
      <c r="G45" s="52">
        <v>92</v>
      </c>
    </row>
    <row r="46" spans="1:7" x14ac:dyDescent="0.2">
      <c r="A46" s="100" t="s">
        <v>202</v>
      </c>
      <c r="B46" s="52" t="s">
        <v>457</v>
      </c>
      <c r="C46" s="52">
        <v>3</v>
      </c>
      <c r="D46" s="52">
        <v>1</v>
      </c>
      <c r="E46" s="52">
        <v>3</v>
      </c>
      <c r="F46" s="52">
        <v>7</v>
      </c>
      <c r="G46" s="52">
        <v>21</v>
      </c>
    </row>
    <row r="47" spans="1:7" x14ac:dyDescent="0.2">
      <c r="A47" s="100" t="s">
        <v>202</v>
      </c>
      <c r="B47" s="52" t="s">
        <v>29</v>
      </c>
      <c r="C47" s="52">
        <v>3</v>
      </c>
      <c r="D47" s="52">
        <v>1</v>
      </c>
      <c r="E47" s="52">
        <v>3</v>
      </c>
      <c r="F47" s="52">
        <v>7</v>
      </c>
      <c r="G47" s="52">
        <v>21</v>
      </c>
    </row>
    <row r="48" spans="1:7" x14ac:dyDescent="0.2">
      <c r="A48" s="100" t="s">
        <v>203</v>
      </c>
      <c r="B48" s="52" t="s">
        <v>458</v>
      </c>
      <c r="C48" s="52">
        <v>1</v>
      </c>
      <c r="D48" s="52">
        <v>2</v>
      </c>
      <c r="E48" s="52">
        <v>2</v>
      </c>
      <c r="F48" s="52">
        <v>11</v>
      </c>
      <c r="G48" s="52">
        <v>19</v>
      </c>
    </row>
    <row r="49" spans="1:7" x14ac:dyDescent="0.2">
      <c r="A49" s="100" t="s">
        <v>203</v>
      </c>
      <c r="B49" s="52" t="s">
        <v>29</v>
      </c>
      <c r="C49" s="52">
        <v>1</v>
      </c>
      <c r="D49" s="52">
        <v>2</v>
      </c>
      <c r="E49" s="52">
        <v>2</v>
      </c>
      <c r="F49" s="52">
        <v>11</v>
      </c>
      <c r="G49" s="52">
        <v>19</v>
      </c>
    </row>
    <row r="50" spans="1:7" x14ac:dyDescent="0.2">
      <c r="A50" s="100" t="s">
        <v>152</v>
      </c>
      <c r="B50" s="52" t="s">
        <v>459</v>
      </c>
      <c r="C50" s="52">
        <v>1</v>
      </c>
      <c r="D50" s="52">
        <v>0</v>
      </c>
      <c r="E50" s="52">
        <v>0</v>
      </c>
      <c r="F50" s="52">
        <v>1</v>
      </c>
      <c r="G50" s="52">
        <v>1</v>
      </c>
    </row>
    <row r="51" spans="1:7" x14ac:dyDescent="0.2">
      <c r="A51" s="100" t="s">
        <v>152</v>
      </c>
      <c r="B51" s="52" t="s">
        <v>160</v>
      </c>
      <c r="C51" s="52">
        <v>0</v>
      </c>
      <c r="D51" s="52">
        <v>0</v>
      </c>
      <c r="E51" s="52">
        <v>0</v>
      </c>
      <c r="F51" s="52">
        <v>0</v>
      </c>
      <c r="G51" s="52">
        <v>3</v>
      </c>
    </row>
    <row r="52" spans="1:7" x14ac:dyDescent="0.2">
      <c r="A52" s="100" t="s">
        <v>152</v>
      </c>
      <c r="B52" s="52" t="s">
        <v>29</v>
      </c>
      <c r="C52" s="52">
        <v>1</v>
      </c>
      <c r="D52" s="52">
        <v>0</v>
      </c>
      <c r="E52" s="52">
        <v>0</v>
      </c>
      <c r="F52" s="52">
        <v>1</v>
      </c>
      <c r="G52" s="52">
        <v>4</v>
      </c>
    </row>
    <row r="53" spans="1:7" x14ac:dyDescent="0.2">
      <c r="A53" s="100" t="s">
        <v>204</v>
      </c>
      <c r="B53" s="52" t="s">
        <v>460</v>
      </c>
      <c r="C53" s="52">
        <v>1</v>
      </c>
      <c r="D53" s="52">
        <v>5</v>
      </c>
      <c r="E53" s="52">
        <v>0</v>
      </c>
      <c r="F53" s="52">
        <v>10</v>
      </c>
      <c r="G53" s="52">
        <v>17</v>
      </c>
    </row>
    <row r="54" spans="1:7" x14ac:dyDescent="0.2">
      <c r="A54" s="100" t="s">
        <v>204</v>
      </c>
      <c r="B54" s="52" t="s">
        <v>160</v>
      </c>
      <c r="C54" s="52">
        <v>0</v>
      </c>
      <c r="D54" s="52">
        <v>0</v>
      </c>
      <c r="E54" s="52">
        <v>0</v>
      </c>
      <c r="F54" s="52">
        <v>0</v>
      </c>
      <c r="G54" s="52">
        <v>1</v>
      </c>
    </row>
    <row r="55" spans="1:7" x14ac:dyDescent="0.2">
      <c r="A55" s="100" t="s">
        <v>204</v>
      </c>
      <c r="B55" s="52" t="s">
        <v>29</v>
      </c>
      <c r="C55" s="52">
        <v>1</v>
      </c>
      <c r="D55" s="52">
        <v>5</v>
      </c>
      <c r="E55" s="52">
        <v>0</v>
      </c>
      <c r="F55" s="52">
        <v>10</v>
      </c>
      <c r="G55" s="52">
        <v>18</v>
      </c>
    </row>
    <row r="56" spans="1:7" x14ac:dyDescent="0.2">
      <c r="A56" s="100" t="s">
        <v>461</v>
      </c>
      <c r="B56" s="52" t="s">
        <v>462</v>
      </c>
      <c r="C56" s="52">
        <v>0</v>
      </c>
      <c r="D56" s="52">
        <v>0</v>
      </c>
      <c r="E56" s="52">
        <v>10</v>
      </c>
      <c r="F56" s="52">
        <v>12</v>
      </c>
      <c r="G56" s="52">
        <v>28</v>
      </c>
    </row>
    <row r="57" spans="1:7" x14ac:dyDescent="0.2">
      <c r="A57" s="100" t="s">
        <v>461</v>
      </c>
      <c r="B57" s="52" t="s">
        <v>463</v>
      </c>
      <c r="C57" s="52">
        <v>0</v>
      </c>
      <c r="D57" s="52">
        <v>0</v>
      </c>
      <c r="E57" s="52">
        <v>0</v>
      </c>
      <c r="F57" s="52">
        <v>2</v>
      </c>
      <c r="G57" s="52">
        <v>4</v>
      </c>
    </row>
    <row r="58" spans="1:7" x14ac:dyDescent="0.2">
      <c r="A58" s="100" t="s">
        <v>461</v>
      </c>
      <c r="B58" s="52" t="s">
        <v>464</v>
      </c>
      <c r="C58" s="52">
        <v>0</v>
      </c>
      <c r="D58" s="52">
        <v>0</v>
      </c>
      <c r="E58" s="52">
        <v>0</v>
      </c>
      <c r="F58" s="52">
        <v>0</v>
      </c>
      <c r="G58" s="52">
        <v>0</v>
      </c>
    </row>
    <row r="59" spans="1:7" x14ac:dyDescent="0.2">
      <c r="A59" s="100" t="s">
        <v>461</v>
      </c>
      <c r="B59" s="52" t="s">
        <v>465</v>
      </c>
      <c r="C59" s="52">
        <v>0</v>
      </c>
      <c r="D59" s="52">
        <v>0</v>
      </c>
      <c r="E59" s="52">
        <v>1</v>
      </c>
      <c r="F59" s="52">
        <v>23</v>
      </c>
      <c r="G59" s="52">
        <v>63</v>
      </c>
    </row>
    <row r="60" spans="1:7" x14ac:dyDescent="0.2">
      <c r="A60" s="100" t="s">
        <v>461</v>
      </c>
      <c r="B60" s="52" t="s">
        <v>29</v>
      </c>
      <c r="C60" s="52">
        <v>0</v>
      </c>
      <c r="D60" s="52">
        <v>0</v>
      </c>
      <c r="E60" s="52">
        <v>11</v>
      </c>
      <c r="F60" s="52">
        <v>37</v>
      </c>
      <c r="G60" s="52">
        <v>95</v>
      </c>
    </row>
    <row r="61" spans="1:7" x14ac:dyDescent="0.2">
      <c r="A61" s="100" t="s">
        <v>466</v>
      </c>
      <c r="B61" s="52" t="s">
        <v>467</v>
      </c>
      <c r="C61" s="52">
        <v>0</v>
      </c>
      <c r="D61" s="52">
        <v>1</v>
      </c>
      <c r="E61" s="52">
        <v>7</v>
      </c>
      <c r="F61" s="52">
        <v>18</v>
      </c>
      <c r="G61" s="52">
        <v>46</v>
      </c>
    </row>
    <row r="62" spans="1:7" x14ac:dyDescent="0.2">
      <c r="A62" s="100" t="s">
        <v>466</v>
      </c>
      <c r="B62" s="52" t="s">
        <v>29</v>
      </c>
      <c r="C62" s="52">
        <v>0</v>
      </c>
      <c r="D62" s="52">
        <v>1</v>
      </c>
      <c r="E62" s="52">
        <v>7</v>
      </c>
      <c r="F62" s="52">
        <v>18</v>
      </c>
      <c r="G62" s="52">
        <v>46</v>
      </c>
    </row>
    <row r="63" spans="1:7" x14ac:dyDescent="0.2">
      <c r="A63" s="100" t="s">
        <v>208</v>
      </c>
      <c r="B63" s="52" t="s">
        <v>468</v>
      </c>
      <c r="C63" s="52">
        <v>0</v>
      </c>
      <c r="D63" s="52">
        <v>0</v>
      </c>
      <c r="E63" s="52">
        <v>0</v>
      </c>
      <c r="F63" s="52">
        <v>0</v>
      </c>
      <c r="G63" s="52">
        <v>0</v>
      </c>
    </row>
    <row r="64" spans="1:7" x14ac:dyDescent="0.2">
      <c r="A64" s="100" t="s">
        <v>208</v>
      </c>
      <c r="B64" s="52" t="s">
        <v>469</v>
      </c>
      <c r="C64" s="52">
        <v>0</v>
      </c>
      <c r="D64" s="52">
        <v>0</v>
      </c>
      <c r="E64" s="52">
        <v>0</v>
      </c>
      <c r="F64" s="52">
        <v>0</v>
      </c>
      <c r="G64" s="52">
        <v>5</v>
      </c>
    </row>
    <row r="65" spans="1:7" x14ac:dyDescent="0.2">
      <c r="A65" s="100" t="s">
        <v>208</v>
      </c>
      <c r="B65" s="52" t="s">
        <v>470</v>
      </c>
      <c r="C65" s="52">
        <v>0</v>
      </c>
      <c r="D65" s="52">
        <v>0</v>
      </c>
      <c r="E65" s="52">
        <v>1</v>
      </c>
      <c r="F65" s="52">
        <v>7</v>
      </c>
      <c r="G65" s="52">
        <v>17</v>
      </c>
    </row>
    <row r="66" spans="1:7" x14ac:dyDescent="0.2">
      <c r="A66" s="100" t="s">
        <v>208</v>
      </c>
      <c r="B66" s="52" t="s">
        <v>471</v>
      </c>
      <c r="C66" s="52">
        <v>0</v>
      </c>
      <c r="D66" s="52">
        <v>0</v>
      </c>
      <c r="E66" s="52">
        <v>0</v>
      </c>
      <c r="F66" s="52">
        <v>0</v>
      </c>
      <c r="G66" s="52">
        <v>0</v>
      </c>
    </row>
    <row r="67" spans="1:7" x14ac:dyDescent="0.2">
      <c r="A67" s="100" t="s">
        <v>208</v>
      </c>
      <c r="B67" s="52" t="s">
        <v>29</v>
      </c>
      <c r="C67" s="52">
        <v>0</v>
      </c>
      <c r="D67" s="52">
        <v>0</v>
      </c>
      <c r="E67" s="52">
        <v>1</v>
      </c>
      <c r="F67" s="52">
        <v>7</v>
      </c>
      <c r="G67" s="52">
        <v>22</v>
      </c>
    </row>
    <row r="68" spans="1:7" x14ac:dyDescent="0.2">
      <c r="A68" s="100" t="s">
        <v>472</v>
      </c>
      <c r="B68" s="52" t="s">
        <v>473</v>
      </c>
      <c r="C68" s="52">
        <v>0</v>
      </c>
      <c r="D68" s="52">
        <v>2</v>
      </c>
      <c r="E68" s="52">
        <v>2</v>
      </c>
      <c r="F68" s="52">
        <v>3</v>
      </c>
      <c r="G68" s="52">
        <v>19</v>
      </c>
    </row>
    <row r="69" spans="1:7" x14ac:dyDescent="0.2">
      <c r="A69" s="100" t="s">
        <v>472</v>
      </c>
      <c r="B69" s="52" t="s">
        <v>451</v>
      </c>
      <c r="C69" s="52">
        <v>0</v>
      </c>
      <c r="D69" s="52">
        <v>4</v>
      </c>
      <c r="E69" s="52">
        <v>0</v>
      </c>
      <c r="F69" s="52">
        <v>7</v>
      </c>
      <c r="G69" s="52">
        <v>7</v>
      </c>
    </row>
    <row r="70" spans="1:7" x14ac:dyDescent="0.2">
      <c r="A70" s="100" t="s">
        <v>472</v>
      </c>
      <c r="B70" s="52" t="s">
        <v>29</v>
      </c>
      <c r="C70" s="52">
        <v>0</v>
      </c>
      <c r="D70" s="52">
        <v>6</v>
      </c>
      <c r="E70" s="52">
        <v>2</v>
      </c>
      <c r="F70" s="52">
        <v>10</v>
      </c>
      <c r="G70" s="52">
        <v>26</v>
      </c>
    </row>
    <row r="71" spans="1:7" x14ac:dyDescent="0.2">
      <c r="A71" s="100" t="s">
        <v>332</v>
      </c>
      <c r="B71" s="52" t="s">
        <v>29</v>
      </c>
      <c r="C71" s="52">
        <v>0</v>
      </c>
      <c r="D71" s="52">
        <v>14</v>
      </c>
      <c r="E71" s="52">
        <v>9</v>
      </c>
      <c r="F71" s="52">
        <v>49</v>
      </c>
      <c r="G71" s="52">
        <v>285</v>
      </c>
    </row>
    <row r="72" spans="1:7" x14ac:dyDescent="0.2">
      <c r="A72" s="101" t="s">
        <v>29</v>
      </c>
      <c r="B72" s="53" t="s">
        <v>29</v>
      </c>
      <c r="C72" s="53">
        <v>994</v>
      </c>
      <c r="D72" s="53">
        <v>1117</v>
      </c>
      <c r="E72" s="53">
        <v>635</v>
      </c>
      <c r="F72" s="53">
        <v>4820</v>
      </c>
      <c r="G72" s="53">
        <v>8217</v>
      </c>
    </row>
    <row r="73" spans="1:7" x14ac:dyDescent="0.2">
      <c r="A73" s="100" t="s">
        <v>162</v>
      </c>
      <c r="B73" s="100"/>
      <c r="C73" s="100"/>
      <c r="D73" s="100"/>
      <c r="E73" s="100"/>
      <c r="F73" s="100"/>
      <c r="G73" s="100"/>
    </row>
    <row r="74" spans="1:7" x14ac:dyDescent="0.2">
      <c r="A74" s="100" t="s">
        <v>58</v>
      </c>
      <c r="B74" s="100"/>
      <c r="C74" s="100"/>
      <c r="D74" s="100"/>
      <c r="E74" s="100"/>
      <c r="F74" s="100"/>
      <c r="G74" s="100"/>
    </row>
  </sheetData>
  <sheetProtection sheet="1"/>
  <mergeCells count="25">
    <mergeCell ref="A68:A70"/>
    <mergeCell ref="A71"/>
    <mergeCell ref="A72"/>
    <mergeCell ref="A73:G73"/>
    <mergeCell ref="A74:G74"/>
    <mergeCell ref="A50:A52"/>
    <mergeCell ref="A53:A55"/>
    <mergeCell ref="A56:A60"/>
    <mergeCell ref="A61:A62"/>
    <mergeCell ref="A63:A67"/>
    <mergeCell ref="A38:A40"/>
    <mergeCell ref="A41:A43"/>
    <mergeCell ref="A44:A45"/>
    <mergeCell ref="A46:A47"/>
    <mergeCell ref="A48:A49"/>
    <mergeCell ref="A24:A26"/>
    <mergeCell ref="A27:A29"/>
    <mergeCell ref="A30:A33"/>
    <mergeCell ref="A34:A35"/>
    <mergeCell ref="A36:A37"/>
    <mergeCell ref="B1:E1"/>
    <mergeCell ref="A11:A13"/>
    <mergeCell ref="A14:A19"/>
    <mergeCell ref="A20:A21"/>
    <mergeCell ref="A22:A23"/>
  </mergeCells>
  <hyperlinks>
    <hyperlink ref="A7" r:id="rId1" xr:uid="{00000000-0004-0000-1000-000000000000}"/>
  </hyperlinks>
  <pageMargins left="0.7" right="0.7" top="0.75" bottom="0.75" header="0.3" footer="0.3"/>
  <pageSetup paperSize="9" orientation="portrait"/>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11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475</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54" t="s">
        <v>96</v>
      </c>
      <c r="B10" s="54" t="s">
        <v>230</v>
      </c>
      <c r="C10" s="20" t="s">
        <v>30</v>
      </c>
      <c r="D10" s="20" t="s">
        <v>31</v>
      </c>
      <c r="E10" s="20" t="s">
        <v>42</v>
      </c>
      <c r="F10" s="20" t="s">
        <v>97</v>
      </c>
      <c r="G10" s="20" t="s">
        <v>98</v>
      </c>
    </row>
    <row r="11" spans="1:16" x14ac:dyDescent="0.2">
      <c r="A11" s="100" t="s">
        <v>211</v>
      </c>
      <c r="B11" s="54" t="s">
        <v>476</v>
      </c>
      <c r="C11" s="54">
        <v>232</v>
      </c>
      <c r="D11" s="54">
        <v>103</v>
      </c>
      <c r="E11" s="54">
        <v>144</v>
      </c>
      <c r="F11" s="54">
        <v>811</v>
      </c>
      <c r="G11" s="54">
        <v>1627</v>
      </c>
    </row>
    <row r="12" spans="1:16" x14ac:dyDescent="0.2">
      <c r="A12" s="100" t="s">
        <v>211</v>
      </c>
      <c r="B12" s="54" t="s">
        <v>477</v>
      </c>
      <c r="C12" s="54">
        <v>138</v>
      </c>
      <c r="D12" s="54">
        <v>93</v>
      </c>
      <c r="E12" s="54">
        <v>80</v>
      </c>
      <c r="F12" s="54">
        <v>571</v>
      </c>
      <c r="G12" s="54">
        <v>971</v>
      </c>
    </row>
    <row r="13" spans="1:16" x14ac:dyDescent="0.2">
      <c r="A13" s="100" t="s">
        <v>211</v>
      </c>
      <c r="B13" s="54" t="s">
        <v>478</v>
      </c>
      <c r="C13" s="54">
        <v>108</v>
      </c>
      <c r="D13" s="54">
        <v>97</v>
      </c>
      <c r="E13" s="54">
        <v>0</v>
      </c>
      <c r="F13" s="54">
        <v>324</v>
      </c>
      <c r="G13" s="54">
        <v>773</v>
      </c>
    </row>
    <row r="14" spans="1:16" x14ac:dyDescent="0.2">
      <c r="A14" s="100" t="s">
        <v>211</v>
      </c>
      <c r="B14" s="54" t="s">
        <v>479</v>
      </c>
      <c r="C14" s="54">
        <v>83</v>
      </c>
      <c r="D14" s="54">
        <v>33</v>
      </c>
      <c r="E14" s="54">
        <v>48</v>
      </c>
      <c r="F14" s="54">
        <v>364</v>
      </c>
      <c r="G14" s="54">
        <v>812</v>
      </c>
    </row>
    <row r="15" spans="1:16" x14ac:dyDescent="0.2">
      <c r="A15" s="100" t="s">
        <v>211</v>
      </c>
      <c r="B15" s="54" t="s">
        <v>480</v>
      </c>
      <c r="C15" s="54">
        <v>76</v>
      </c>
      <c r="D15" s="54">
        <v>22</v>
      </c>
      <c r="E15" s="54">
        <v>0</v>
      </c>
      <c r="F15" s="54">
        <v>308</v>
      </c>
      <c r="G15" s="54">
        <v>356</v>
      </c>
    </row>
    <row r="16" spans="1:16" x14ac:dyDescent="0.2">
      <c r="A16" s="100" t="s">
        <v>211</v>
      </c>
      <c r="B16" s="54" t="s">
        <v>481</v>
      </c>
      <c r="C16" s="54">
        <v>60</v>
      </c>
      <c r="D16" s="54">
        <v>20</v>
      </c>
      <c r="E16" s="54">
        <v>0</v>
      </c>
      <c r="F16" s="54">
        <v>280</v>
      </c>
      <c r="G16" s="54">
        <v>280</v>
      </c>
    </row>
    <row r="17" spans="1:7" x14ac:dyDescent="0.2">
      <c r="A17" s="100" t="s">
        <v>211</v>
      </c>
      <c r="B17" s="54" t="s">
        <v>482</v>
      </c>
      <c r="C17" s="54">
        <v>50</v>
      </c>
      <c r="D17" s="54">
        <v>26</v>
      </c>
      <c r="E17" s="54">
        <v>200</v>
      </c>
      <c r="F17" s="54">
        <v>305</v>
      </c>
      <c r="G17" s="54">
        <v>345</v>
      </c>
    </row>
    <row r="18" spans="1:7" x14ac:dyDescent="0.2">
      <c r="A18" s="100" t="s">
        <v>211</v>
      </c>
      <c r="B18" s="54" t="s">
        <v>160</v>
      </c>
      <c r="C18" s="54">
        <v>153</v>
      </c>
      <c r="D18" s="54">
        <v>233</v>
      </c>
      <c r="E18" s="54">
        <v>406</v>
      </c>
      <c r="F18" s="54">
        <v>1748</v>
      </c>
      <c r="G18" s="54">
        <v>4168</v>
      </c>
    </row>
    <row r="19" spans="1:7" x14ac:dyDescent="0.2">
      <c r="A19" s="100" t="s">
        <v>211</v>
      </c>
      <c r="B19" s="54" t="s">
        <v>29</v>
      </c>
      <c r="C19" s="54">
        <v>900</v>
      </c>
      <c r="D19" s="54">
        <v>627</v>
      </c>
      <c r="E19" s="54">
        <v>878</v>
      </c>
      <c r="F19" s="54">
        <v>4711</v>
      </c>
      <c r="G19" s="54">
        <v>9332</v>
      </c>
    </row>
    <row r="20" spans="1:7" x14ac:dyDescent="0.2">
      <c r="A20" s="100" t="s">
        <v>132</v>
      </c>
      <c r="B20" s="54" t="s">
        <v>483</v>
      </c>
      <c r="C20" s="54">
        <v>160</v>
      </c>
      <c r="D20" s="54">
        <v>0</v>
      </c>
      <c r="E20" s="54">
        <v>0</v>
      </c>
      <c r="F20" s="54">
        <v>576</v>
      </c>
      <c r="G20" s="54">
        <v>832</v>
      </c>
    </row>
    <row r="21" spans="1:7" x14ac:dyDescent="0.2">
      <c r="A21" s="100" t="s">
        <v>132</v>
      </c>
      <c r="B21" s="54" t="s">
        <v>484</v>
      </c>
      <c r="C21" s="54">
        <v>108</v>
      </c>
      <c r="D21" s="54">
        <v>0</v>
      </c>
      <c r="E21" s="54">
        <v>0</v>
      </c>
      <c r="F21" s="54">
        <v>108</v>
      </c>
      <c r="G21" s="54">
        <v>144</v>
      </c>
    </row>
    <row r="22" spans="1:7" x14ac:dyDescent="0.2">
      <c r="A22" s="100" t="s">
        <v>132</v>
      </c>
      <c r="B22" s="54" t="s">
        <v>485</v>
      </c>
      <c r="C22" s="54">
        <v>89</v>
      </c>
      <c r="D22" s="54">
        <v>140</v>
      </c>
      <c r="E22" s="54">
        <v>21</v>
      </c>
      <c r="F22" s="54">
        <v>250</v>
      </c>
      <c r="G22" s="54">
        <v>589</v>
      </c>
    </row>
    <row r="23" spans="1:7" x14ac:dyDescent="0.2">
      <c r="A23" s="100" t="s">
        <v>132</v>
      </c>
      <c r="B23" s="54" t="s">
        <v>486</v>
      </c>
      <c r="C23" s="54">
        <v>80</v>
      </c>
      <c r="D23" s="54">
        <v>40</v>
      </c>
      <c r="E23" s="54">
        <v>40</v>
      </c>
      <c r="F23" s="54">
        <v>200</v>
      </c>
      <c r="G23" s="54">
        <v>360</v>
      </c>
    </row>
    <row r="24" spans="1:7" x14ac:dyDescent="0.2">
      <c r="A24" s="100" t="s">
        <v>132</v>
      </c>
      <c r="B24" s="54" t="s">
        <v>487</v>
      </c>
      <c r="C24" s="54">
        <v>46</v>
      </c>
      <c r="D24" s="54">
        <v>0</v>
      </c>
      <c r="E24" s="54">
        <v>21</v>
      </c>
      <c r="F24" s="54">
        <v>146</v>
      </c>
      <c r="G24" s="54">
        <v>155</v>
      </c>
    </row>
    <row r="25" spans="1:7" x14ac:dyDescent="0.2">
      <c r="A25" s="100" t="s">
        <v>132</v>
      </c>
      <c r="B25" s="54" t="s">
        <v>488</v>
      </c>
      <c r="C25" s="54">
        <v>42</v>
      </c>
      <c r="D25" s="54">
        <v>0</v>
      </c>
      <c r="E25" s="54">
        <v>0</v>
      </c>
      <c r="F25" s="54">
        <v>64</v>
      </c>
      <c r="G25" s="54">
        <v>74</v>
      </c>
    </row>
    <row r="26" spans="1:7" x14ac:dyDescent="0.2">
      <c r="A26" s="100" t="s">
        <v>132</v>
      </c>
      <c r="B26" s="54" t="s">
        <v>489</v>
      </c>
      <c r="C26" s="54">
        <v>32</v>
      </c>
      <c r="D26" s="54">
        <v>32</v>
      </c>
      <c r="E26" s="54">
        <v>0</v>
      </c>
      <c r="F26" s="54">
        <v>160</v>
      </c>
      <c r="G26" s="54">
        <v>256</v>
      </c>
    </row>
    <row r="27" spans="1:7" x14ac:dyDescent="0.2">
      <c r="A27" s="100" t="s">
        <v>132</v>
      </c>
      <c r="B27" s="54" t="s">
        <v>160</v>
      </c>
      <c r="C27" s="54">
        <v>39</v>
      </c>
      <c r="D27" s="54">
        <v>619</v>
      </c>
      <c r="E27" s="54">
        <v>139</v>
      </c>
      <c r="F27" s="54">
        <v>2233</v>
      </c>
      <c r="G27" s="54">
        <v>5204</v>
      </c>
    </row>
    <row r="28" spans="1:7" x14ac:dyDescent="0.2">
      <c r="A28" s="100" t="s">
        <v>132</v>
      </c>
      <c r="B28" s="54" t="s">
        <v>29</v>
      </c>
      <c r="C28" s="54">
        <v>596</v>
      </c>
      <c r="D28" s="54">
        <v>831</v>
      </c>
      <c r="E28" s="54">
        <v>221</v>
      </c>
      <c r="F28" s="54">
        <v>3737</v>
      </c>
      <c r="G28" s="54">
        <v>7614</v>
      </c>
    </row>
    <row r="29" spans="1:7" x14ac:dyDescent="0.2">
      <c r="A29" s="100" t="s">
        <v>212</v>
      </c>
      <c r="B29" s="54" t="s">
        <v>490</v>
      </c>
      <c r="C29" s="54">
        <v>250</v>
      </c>
      <c r="D29" s="54">
        <v>0</v>
      </c>
      <c r="E29" s="54">
        <v>0</v>
      </c>
      <c r="F29" s="54">
        <v>397</v>
      </c>
      <c r="G29" s="54">
        <v>397</v>
      </c>
    </row>
    <row r="30" spans="1:7" x14ac:dyDescent="0.2">
      <c r="A30" s="100" t="s">
        <v>212</v>
      </c>
      <c r="B30" s="54" t="s">
        <v>491</v>
      </c>
      <c r="C30" s="54">
        <v>224</v>
      </c>
      <c r="D30" s="54">
        <v>186</v>
      </c>
      <c r="E30" s="54">
        <v>32</v>
      </c>
      <c r="F30" s="54">
        <v>1683</v>
      </c>
      <c r="G30" s="54">
        <v>2813</v>
      </c>
    </row>
    <row r="31" spans="1:7" x14ac:dyDescent="0.2">
      <c r="A31" s="100" t="s">
        <v>212</v>
      </c>
      <c r="B31" s="54" t="s">
        <v>492</v>
      </c>
      <c r="C31" s="54">
        <v>44</v>
      </c>
      <c r="D31" s="54">
        <v>14</v>
      </c>
      <c r="E31" s="54">
        <v>0</v>
      </c>
      <c r="F31" s="54">
        <v>294</v>
      </c>
      <c r="G31" s="54">
        <v>524</v>
      </c>
    </row>
    <row r="32" spans="1:7" x14ac:dyDescent="0.2">
      <c r="A32" s="100" t="s">
        <v>212</v>
      </c>
      <c r="B32" s="54" t="s">
        <v>493</v>
      </c>
      <c r="C32" s="54">
        <v>34</v>
      </c>
      <c r="D32" s="54">
        <v>313</v>
      </c>
      <c r="E32" s="54">
        <v>0</v>
      </c>
      <c r="F32" s="54">
        <v>411</v>
      </c>
      <c r="G32" s="54">
        <v>433</v>
      </c>
    </row>
    <row r="33" spans="1:7" x14ac:dyDescent="0.2">
      <c r="A33" s="100" t="s">
        <v>212</v>
      </c>
      <c r="B33" s="54" t="s">
        <v>494</v>
      </c>
      <c r="C33" s="54">
        <v>34</v>
      </c>
      <c r="D33" s="54">
        <v>0</v>
      </c>
      <c r="E33" s="54">
        <v>0</v>
      </c>
      <c r="F33" s="54">
        <v>34</v>
      </c>
      <c r="G33" s="54">
        <v>34</v>
      </c>
    </row>
    <row r="34" spans="1:7" x14ac:dyDescent="0.2">
      <c r="A34" s="100" t="s">
        <v>212</v>
      </c>
      <c r="B34" s="54" t="s">
        <v>160</v>
      </c>
      <c r="C34" s="54">
        <v>0</v>
      </c>
      <c r="D34" s="54">
        <v>112</v>
      </c>
      <c r="E34" s="54">
        <v>28</v>
      </c>
      <c r="F34" s="54">
        <v>426</v>
      </c>
      <c r="G34" s="54">
        <v>569</v>
      </c>
    </row>
    <row r="35" spans="1:7" x14ac:dyDescent="0.2">
      <c r="A35" s="100" t="s">
        <v>212</v>
      </c>
      <c r="B35" s="54" t="s">
        <v>29</v>
      </c>
      <c r="C35" s="54">
        <v>586</v>
      </c>
      <c r="D35" s="54">
        <v>625</v>
      </c>
      <c r="E35" s="54">
        <v>60</v>
      </c>
      <c r="F35" s="54">
        <v>3245</v>
      </c>
      <c r="G35" s="54">
        <v>4770</v>
      </c>
    </row>
    <row r="36" spans="1:7" x14ac:dyDescent="0.2">
      <c r="A36" s="100" t="s">
        <v>213</v>
      </c>
      <c r="B36" s="54" t="s">
        <v>495</v>
      </c>
      <c r="C36" s="54">
        <v>350</v>
      </c>
      <c r="D36" s="54">
        <v>240</v>
      </c>
      <c r="E36" s="54">
        <v>195</v>
      </c>
      <c r="F36" s="54">
        <v>1336</v>
      </c>
      <c r="G36" s="54">
        <v>2928</v>
      </c>
    </row>
    <row r="37" spans="1:7" x14ac:dyDescent="0.2">
      <c r="A37" s="100" t="s">
        <v>213</v>
      </c>
      <c r="B37" s="54" t="s">
        <v>160</v>
      </c>
      <c r="C37" s="54">
        <v>5</v>
      </c>
      <c r="D37" s="54">
        <v>12</v>
      </c>
      <c r="E37" s="54">
        <v>103</v>
      </c>
      <c r="F37" s="54">
        <v>798</v>
      </c>
      <c r="G37" s="54">
        <v>1423</v>
      </c>
    </row>
    <row r="38" spans="1:7" x14ac:dyDescent="0.2">
      <c r="A38" s="100" t="s">
        <v>213</v>
      </c>
      <c r="B38" s="54" t="s">
        <v>29</v>
      </c>
      <c r="C38" s="54">
        <v>355</v>
      </c>
      <c r="D38" s="54">
        <v>252</v>
      </c>
      <c r="E38" s="54">
        <v>298</v>
      </c>
      <c r="F38" s="54">
        <v>2134</v>
      </c>
      <c r="G38" s="54">
        <v>4351</v>
      </c>
    </row>
    <row r="39" spans="1:7" x14ac:dyDescent="0.2">
      <c r="A39" s="100" t="s">
        <v>114</v>
      </c>
      <c r="B39" s="54" t="s">
        <v>496</v>
      </c>
      <c r="C39" s="54">
        <v>100</v>
      </c>
      <c r="D39" s="54">
        <v>81</v>
      </c>
      <c r="E39" s="54">
        <v>42</v>
      </c>
      <c r="F39" s="54">
        <v>519</v>
      </c>
      <c r="G39" s="54">
        <v>838</v>
      </c>
    </row>
    <row r="40" spans="1:7" x14ac:dyDescent="0.2">
      <c r="A40" s="100" t="s">
        <v>114</v>
      </c>
      <c r="B40" s="54" t="s">
        <v>497</v>
      </c>
      <c r="C40" s="54">
        <v>84</v>
      </c>
      <c r="D40" s="54">
        <v>80</v>
      </c>
      <c r="E40" s="54">
        <v>51</v>
      </c>
      <c r="F40" s="54">
        <v>461</v>
      </c>
      <c r="G40" s="54">
        <v>831</v>
      </c>
    </row>
    <row r="41" spans="1:7" x14ac:dyDescent="0.2">
      <c r="A41" s="100" t="s">
        <v>114</v>
      </c>
      <c r="B41" s="54" t="s">
        <v>498</v>
      </c>
      <c r="C41" s="54">
        <v>57</v>
      </c>
      <c r="D41" s="54">
        <v>48</v>
      </c>
      <c r="E41" s="54">
        <v>44</v>
      </c>
      <c r="F41" s="54">
        <v>317</v>
      </c>
      <c r="G41" s="54">
        <v>549</v>
      </c>
    </row>
    <row r="42" spans="1:7" x14ac:dyDescent="0.2">
      <c r="A42" s="100" t="s">
        <v>114</v>
      </c>
      <c r="B42" s="54" t="s">
        <v>499</v>
      </c>
      <c r="C42" s="54">
        <v>51</v>
      </c>
      <c r="D42" s="54">
        <v>29</v>
      </c>
      <c r="E42" s="54">
        <v>35</v>
      </c>
      <c r="F42" s="54">
        <v>197</v>
      </c>
      <c r="G42" s="54">
        <v>315</v>
      </c>
    </row>
    <row r="43" spans="1:7" x14ac:dyDescent="0.2">
      <c r="A43" s="100" t="s">
        <v>114</v>
      </c>
      <c r="B43" s="54" t="s">
        <v>160</v>
      </c>
      <c r="C43" s="54">
        <v>44</v>
      </c>
      <c r="D43" s="54">
        <v>69</v>
      </c>
      <c r="E43" s="54">
        <v>109</v>
      </c>
      <c r="F43" s="54">
        <v>410</v>
      </c>
      <c r="G43" s="54">
        <v>1091</v>
      </c>
    </row>
    <row r="44" spans="1:7" x14ac:dyDescent="0.2">
      <c r="A44" s="100" t="s">
        <v>114</v>
      </c>
      <c r="B44" s="54" t="s">
        <v>29</v>
      </c>
      <c r="C44" s="54">
        <v>336</v>
      </c>
      <c r="D44" s="54">
        <v>307</v>
      </c>
      <c r="E44" s="54">
        <v>281</v>
      </c>
      <c r="F44" s="54">
        <v>1904</v>
      </c>
      <c r="G44" s="54">
        <v>3624</v>
      </c>
    </row>
    <row r="45" spans="1:7" x14ac:dyDescent="0.2">
      <c r="A45" s="100" t="s">
        <v>214</v>
      </c>
      <c r="B45" s="54" t="s">
        <v>500</v>
      </c>
      <c r="C45" s="54">
        <v>84</v>
      </c>
      <c r="D45" s="54">
        <v>0</v>
      </c>
      <c r="E45" s="54">
        <v>0</v>
      </c>
      <c r="F45" s="54">
        <v>84</v>
      </c>
      <c r="G45" s="54">
        <v>84</v>
      </c>
    </row>
    <row r="46" spans="1:7" x14ac:dyDescent="0.2">
      <c r="A46" s="100" t="s">
        <v>214</v>
      </c>
      <c r="B46" s="54" t="s">
        <v>501</v>
      </c>
      <c r="C46" s="54">
        <v>41</v>
      </c>
      <c r="D46" s="54">
        <v>22</v>
      </c>
      <c r="E46" s="54">
        <v>0</v>
      </c>
      <c r="F46" s="54">
        <v>153</v>
      </c>
      <c r="G46" s="54">
        <v>313</v>
      </c>
    </row>
    <row r="47" spans="1:7" x14ac:dyDescent="0.2">
      <c r="A47" s="100" t="s">
        <v>214</v>
      </c>
      <c r="B47" s="54" t="s">
        <v>502</v>
      </c>
      <c r="C47" s="54">
        <v>25</v>
      </c>
      <c r="D47" s="54">
        <v>22</v>
      </c>
      <c r="E47" s="54">
        <v>0</v>
      </c>
      <c r="F47" s="54">
        <v>99</v>
      </c>
      <c r="G47" s="54">
        <v>99</v>
      </c>
    </row>
    <row r="48" spans="1:7" x14ac:dyDescent="0.2">
      <c r="A48" s="100" t="s">
        <v>214</v>
      </c>
      <c r="B48" s="54" t="s">
        <v>503</v>
      </c>
      <c r="C48" s="54">
        <v>24</v>
      </c>
      <c r="D48" s="54">
        <v>20</v>
      </c>
      <c r="E48" s="54">
        <v>9</v>
      </c>
      <c r="F48" s="54">
        <v>132</v>
      </c>
      <c r="G48" s="54">
        <v>241</v>
      </c>
    </row>
    <row r="49" spans="1:7" x14ac:dyDescent="0.2">
      <c r="A49" s="100" t="s">
        <v>214</v>
      </c>
      <c r="B49" s="54" t="s">
        <v>504</v>
      </c>
      <c r="C49" s="54">
        <v>12</v>
      </c>
      <c r="D49" s="54">
        <v>12</v>
      </c>
      <c r="E49" s="54">
        <v>30</v>
      </c>
      <c r="F49" s="54">
        <v>65</v>
      </c>
      <c r="G49" s="54">
        <v>138</v>
      </c>
    </row>
    <row r="50" spans="1:7" x14ac:dyDescent="0.2">
      <c r="A50" s="100" t="s">
        <v>214</v>
      </c>
      <c r="B50" s="54" t="s">
        <v>160</v>
      </c>
      <c r="C50" s="54">
        <v>49</v>
      </c>
      <c r="D50" s="54">
        <v>14</v>
      </c>
      <c r="E50" s="54">
        <v>108</v>
      </c>
      <c r="F50" s="54">
        <v>640</v>
      </c>
      <c r="G50" s="54">
        <v>1453</v>
      </c>
    </row>
    <row r="51" spans="1:7" x14ac:dyDescent="0.2">
      <c r="A51" s="100" t="s">
        <v>214</v>
      </c>
      <c r="B51" s="54" t="s">
        <v>29</v>
      </c>
      <c r="C51" s="54">
        <v>235</v>
      </c>
      <c r="D51" s="54">
        <v>90</v>
      </c>
      <c r="E51" s="54">
        <v>147</v>
      </c>
      <c r="F51" s="54">
        <v>1173</v>
      </c>
      <c r="G51" s="54">
        <v>2328</v>
      </c>
    </row>
    <row r="52" spans="1:7" x14ac:dyDescent="0.2">
      <c r="A52" s="100" t="s">
        <v>134</v>
      </c>
      <c r="B52" s="54" t="s">
        <v>505</v>
      </c>
      <c r="C52" s="54">
        <v>53</v>
      </c>
      <c r="D52" s="54">
        <v>40</v>
      </c>
      <c r="E52" s="54">
        <v>45</v>
      </c>
      <c r="F52" s="54">
        <v>421</v>
      </c>
      <c r="G52" s="54">
        <v>697</v>
      </c>
    </row>
    <row r="53" spans="1:7" x14ac:dyDescent="0.2">
      <c r="A53" s="100" t="s">
        <v>134</v>
      </c>
      <c r="B53" s="54" t="s">
        <v>506</v>
      </c>
      <c r="C53" s="54">
        <v>26</v>
      </c>
      <c r="D53" s="54">
        <v>26</v>
      </c>
      <c r="E53" s="54">
        <v>18</v>
      </c>
      <c r="F53" s="54">
        <v>149</v>
      </c>
      <c r="G53" s="54">
        <v>325</v>
      </c>
    </row>
    <row r="54" spans="1:7" x14ac:dyDescent="0.2">
      <c r="A54" s="100" t="s">
        <v>134</v>
      </c>
      <c r="B54" s="54" t="s">
        <v>507</v>
      </c>
      <c r="C54" s="54">
        <v>21</v>
      </c>
      <c r="D54" s="54">
        <v>17</v>
      </c>
      <c r="E54" s="54">
        <v>22</v>
      </c>
      <c r="F54" s="54">
        <v>98</v>
      </c>
      <c r="G54" s="54">
        <v>221</v>
      </c>
    </row>
    <row r="55" spans="1:7" x14ac:dyDescent="0.2">
      <c r="A55" s="100" t="s">
        <v>134</v>
      </c>
      <c r="B55" s="54" t="s">
        <v>508</v>
      </c>
      <c r="C55" s="54">
        <v>14</v>
      </c>
      <c r="D55" s="54">
        <v>11</v>
      </c>
      <c r="E55" s="54">
        <v>5</v>
      </c>
      <c r="F55" s="54">
        <v>59</v>
      </c>
      <c r="G55" s="54">
        <v>138</v>
      </c>
    </row>
    <row r="56" spans="1:7" x14ac:dyDescent="0.2">
      <c r="A56" s="100" t="s">
        <v>134</v>
      </c>
      <c r="B56" s="54" t="s">
        <v>509</v>
      </c>
      <c r="C56" s="54">
        <v>13</v>
      </c>
      <c r="D56" s="54">
        <v>17</v>
      </c>
      <c r="E56" s="54">
        <v>7</v>
      </c>
      <c r="F56" s="54">
        <v>91</v>
      </c>
      <c r="G56" s="54">
        <v>219</v>
      </c>
    </row>
    <row r="57" spans="1:7" x14ac:dyDescent="0.2">
      <c r="A57" s="100" t="s">
        <v>134</v>
      </c>
      <c r="B57" s="54" t="s">
        <v>160</v>
      </c>
      <c r="C57" s="54">
        <v>39</v>
      </c>
      <c r="D57" s="54">
        <v>46</v>
      </c>
      <c r="E57" s="54">
        <v>53</v>
      </c>
      <c r="F57" s="54">
        <v>445</v>
      </c>
      <c r="G57" s="54">
        <v>997</v>
      </c>
    </row>
    <row r="58" spans="1:7" x14ac:dyDescent="0.2">
      <c r="A58" s="100" t="s">
        <v>134</v>
      </c>
      <c r="B58" s="54" t="s">
        <v>29</v>
      </c>
      <c r="C58" s="54">
        <v>166</v>
      </c>
      <c r="D58" s="54">
        <v>157</v>
      </c>
      <c r="E58" s="54">
        <v>150</v>
      </c>
      <c r="F58" s="54">
        <v>1263</v>
      </c>
      <c r="G58" s="54">
        <v>2597</v>
      </c>
    </row>
    <row r="59" spans="1:7" x14ac:dyDescent="0.2">
      <c r="A59" s="100" t="s">
        <v>215</v>
      </c>
      <c r="B59" s="54" t="s">
        <v>510</v>
      </c>
      <c r="C59" s="54">
        <v>38</v>
      </c>
      <c r="D59" s="54">
        <v>6</v>
      </c>
      <c r="E59" s="54">
        <v>0</v>
      </c>
      <c r="F59" s="54">
        <v>44</v>
      </c>
      <c r="G59" s="54">
        <v>44</v>
      </c>
    </row>
    <row r="60" spans="1:7" x14ac:dyDescent="0.2">
      <c r="A60" s="100" t="s">
        <v>215</v>
      </c>
      <c r="B60" s="54" t="s">
        <v>511</v>
      </c>
      <c r="C60" s="54">
        <v>26</v>
      </c>
      <c r="D60" s="54">
        <v>24</v>
      </c>
      <c r="E60" s="54">
        <v>29</v>
      </c>
      <c r="F60" s="54">
        <v>108</v>
      </c>
      <c r="G60" s="54">
        <v>375</v>
      </c>
    </row>
    <row r="61" spans="1:7" x14ac:dyDescent="0.2">
      <c r="A61" s="100" t="s">
        <v>215</v>
      </c>
      <c r="B61" s="54" t="s">
        <v>512</v>
      </c>
      <c r="C61" s="54">
        <v>26</v>
      </c>
      <c r="D61" s="54">
        <v>23</v>
      </c>
      <c r="E61" s="54">
        <v>14</v>
      </c>
      <c r="F61" s="54">
        <v>107</v>
      </c>
      <c r="G61" s="54">
        <v>169</v>
      </c>
    </row>
    <row r="62" spans="1:7" x14ac:dyDescent="0.2">
      <c r="A62" s="100" t="s">
        <v>215</v>
      </c>
      <c r="B62" s="54" t="s">
        <v>513</v>
      </c>
      <c r="C62" s="54">
        <v>18</v>
      </c>
      <c r="D62" s="54">
        <v>73</v>
      </c>
      <c r="E62" s="54">
        <v>0</v>
      </c>
      <c r="F62" s="54">
        <v>91</v>
      </c>
      <c r="G62" s="54">
        <v>91</v>
      </c>
    </row>
    <row r="63" spans="1:7" x14ac:dyDescent="0.2">
      <c r="A63" s="100" t="s">
        <v>215</v>
      </c>
      <c r="B63" s="54" t="s">
        <v>514</v>
      </c>
      <c r="C63" s="54">
        <v>17</v>
      </c>
      <c r="D63" s="54">
        <v>6</v>
      </c>
      <c r="E63" s="54">
        <v>20</v>
      </c>
      <c r="F63" s="54">
        <v>67</v>
      </c>
      <c r="G63" s="54">
        <v>166</v>
      </c>
    </row>
    <row r="64" spans="1:7" x14ac:dyDescent="0.2">
      <c r="A64" s="100" t="s">
        <v>215</v>
      </c>
      <c r="B64" s="54" t="s">
        <v>121</v>
      </c>
      <c r="C64" s="54">
        <v>14</v>
      </c>
      <c r="D64" s="54">
        <v>16</v>
      </c>
      <c r="E64" s="54">
        <v>0</v>
      </c>
      <c r="F64" s="54">
        <v>37</v>
      </c>
      <c r="G64" s="54">
        <v>37</v>
      </c>
    </row>
    <row r="65" spans="1:7" x14ac:dyDescent="0.2">
      <c r="A65" s="100" t="s">
        <v>215</v>
      </c>
      <c r="B65" s="54" t="s">
        <v>160</v>
      </c>
      <c r="C65" s="54">
        <v>21</v>
      </c>
      <c r="D65" s="54">
        <v>35</v>
      </c>
      <c r="E65" s="54">
        <v>136</v>
      </c>
      <c r="F65" s="54">
        <v>227</v>
      </c>
      <c r="G65" s="54">
        <v>927</v>
      </c>
    </row>
    <row r="66" spans="1:7" x14ac:dyDescent="0.2">
      <c r="A66" s="100" t="s">
        <v>215</v>
      </c>
      <c r="B66" s="54" t="s">
        <v>29</v>
      </c>
      <c r="C66" s="54">
        <v>160</v>
      </c>
      <c r="D66" s="54">
        <v>183</v>
      </c>
      <c r="E66" s="54">
        <v>199</v>
      </c>
      <c r="F66" s="54">
        <v>681</v>
      </c>
      <c r="G66" s="54">
        <v>1809</v>
      </c>
    </row>
    <row r="67" spans="1:7" x14ac:dyDescent="0.2">
      <c r="A67" s="100" t="s">
        <v>216</v>
      </c>
      <c r="B67" s="54" t="s">
        <v>515</v>
      </c>
      <c r="C67" s="54">
        <v>76</v>
      </c>
      <c r="D67" s="54">
        <v>198</v>
      </c>
      <c r="E67" s="54">
        <v>0</v>
      </c>
      <c r="F67" s="54">
        <v>685</v>
      </c>
      <c r="G67" s="54">
        <v>958</v>
      </c>
    </row>
    <row r="68" spans="1:7" x14ac:dyDescent="0.2">
      <c r="A68" s="100" t="s">
        <v>216</v>
      </c>
      <c r="B68" s="54" t="s">
        <v>516</v>
      </c>
      <c r="C68" s="54">
        <v>20</v>
      </c>
      <c r="D68" s="54">
        <v>54</v>
      </c>
      <c r="E68" s="54">
        <v>0</v>
      </c>
      <c r="F68" s="54">
        <v>253</v>
      </c>
      <c r="G68" s="54">
        <v>384</v>
      </c>
    </row>
    <row r="69" spans="1:7" x14ac:dyDescent="0.2">
      <c r="A69" s="100" t="s">
        <v>216</v>
      </c>
      <c r="B69" s="54" t="s">
        <v>517</v>
      </c>
      <c r="C69" s="54">
        <v>20</v>
      </c>
      <c r="D69" s="54">
        <v>112</v>
      </c>
      <c r="E69" s="54">
        <v>0</v>
      </c>
      <c r="F69" s="54">
        <v>299</v>
      </c>
      <c r="G69" s="54">
        <v>927</v>
      </c>
    </row>
    <row r="70" spans="1:7" x14ac:dyDescent="0.2">
      <c r="A70" s="100" t="s">
        <v>216</v>
      </c>
      <c r="B70" s="54" t="s">
        <v>160</v>
      </c>
      <c r="C70" s="54">
        <v>0</v>
      </c>
      <c r="D70" s="54">
        <v>0</v>
      </c>
      <c r="E70" s="54">
        <v>0</v>
      </c>
      <c r="F70" s="54">
        <v>0</v>
      </c>
      <c r="G70" s="54">
        <v>1</v>
      </c>
    </row>
    <row r="71" spans="1:7" x14ac:dyDescent="0.2">
      <c r="A71" s="100" t="s">
        <v>216</v>
      </c>
      <c r="B71" s="54" t="s">
        <v>29</v>
      </c>
      <c r="C71" s="54">
        <v>116</v>
      </c>
      <c r="D71" s="54">
        <v>364</v>
      </c>
      <c r="E71" s="54">
        <v>0</v>
      </c>
      <c r="F71" s="54">
        <v>1237</v>
      </c>
      <c r="G71" s="54">
        <v>2270</v>
      </c>
    </row>
    <row r="72" spans="1:7" x14ac:dyDescent="0.2">
      <c r="A72" s="100" t="s">
        <v>217</v>
      </c>
      <c r="B72" s="54" t="s">
        <v>518</v>
      </c>
      <c r="C72" s="54">
        <v>108</v>
      </c>
      <c r="D72" s="54">
        <v>0</v>
      </c>
      <c r="E72" s="54">
        <v>0</v>
      </c>
      <c r="F72" s="54">
        <v>180</v>
      </c>
      <c r="G72" s="54">
        <v>375</v>
      </c>
    </row>
    <row r="73" spans="1:7" x14ac:dyDescent="0.2">
      <c r="A73" s="100" t="s">
        <v>217</v>
      </c>
      <c r="B73" s="54" t="s">
        <v>160</v>
      </c>
      <c r="C73" s="54">
        <v>0</v>
      </c>
      <c r="D73" s="54">
        <v>0</v>
      </c>
      <c r="E73" s="54">
        <v>54</v>
      </c>
      <c r="F73" s="54">
        <v>409</v>
      </c>
      <c r="G73" s="54">
        <v>861</v>
      </c>
    </row>
    <row r="74" spans="1:7" x14ac:dyDescent="0.2">
      <c r="A74" s="100" t="s">
        <v>217</v>
      </c>
      <c r="B74" s="54" t="s">
        <v>29</v>
      </c>
      <c r="C74" s="54">
        <v>108</v>
      </c>
      <c r="D74" s="54">
        <v>0</v>
      </c>
      <c r="E74" s="54">
        <v>54</v>
      </c>
      <c r="F74" s="54">
        <v>589</v>
      </c>
      <c r="G74" s="54">
        <v>1236</v>
      </c>
    </row>
    <row r="75" spans="1:7" x14ac:dyDescent="0.2">
      <c r="A75" s="100" t="s">
        <v>218</v>
      </c>
      <c r="B75" s="54" t="s">
        <v>519</v>
      </c>
      <c r="C75" s="54">
        <v>106</v>
      </c>
      <c r="D75" s="54">
        <v>0</v>
      </c>
      <c r="E75" s="54">
        <v>0</v>
      </c>
      <c r="F75" s="54">
        <v>108</v>
      </c>
      <c r="G75" s="54">
        <v>108</v>
      </c>
    </row>
    <row r="76" spans="1:7" x14ac:dyDescent="0.2">
      <c r="A76" s="100" t="s">
        <v>218</v>
      </c>
      <c r="B76" s="54" t="s">
        <v>29</v>
      </c>
      <c r="C76" s="54">
        <v>106</v>
      </c>
      <c r="D76" s="54">
        <v>0</v>
      </c>
      <c r="E76" s="54">
        <v>0</v>
      </c>
      <c r="F76" s="54">
        <v>108</v>
      </c>
      <c r="G76" s="54">
        <v>108</v>
      </c>
    </row>
    <row r="77" spans="1:7" x14ac:dyDescent="0.2">
      <c r="A77" s="100" t="s">
        <v>219</v>
      </c>
      <c r="B77" s="54" t="s">
        <v>520</v>
      </c>
      <c r="C77" s="54">
        <v>64</v>
      </c>
      <c r="D77" s="54">
        <v>65</v>
      </c>
      <c r="E77" s="54">
        <v>0</v>
      </c>
      <c r="F77" s="54">
        <v>179</v>
      </c>
      <c r="G77" s="54">
        <v>280</v>
      </c>
    </row>
    <row r="78" spans="1:7" x14ac:dyDescent="0.2">
      <c r="A78" s="100" t="s">
        <v>219</v>
      </c>
      <c r="B78" s="54" t="s">
        <v>521</v>
      </c>
      <c r="C78" s="54">
        <v>29</v>
      </c>
      <c r="D78" s="54">
        <v>3</v>
      </c>
      <c r="E78" s="54">
        <v>0</v>
      </c>
      <c r="F78" s="54">
        <v>32</v>
      </c>
      <c r="G78" s="54">
        <v>32</v>
      </c>
    </row>
    <row r="79" spans="1:7" x14ac:dyDescent="0.2">
      <c r="A79" s="100" t="s">
        <v>219</v>
      </c>
      <c r="B79" s="54" t="s">
        <v>522</v>
      </c>
      <c r="C79" s="54">
        <v>10</v>
      </c>
      <c r="D79" s="54">
        <v>0</v>
      </c>
      <c r="E79" s="54">
        <v>0</v>
      </c>
      <c r="F79" s="54">
        <v>10</v>
      </c>
      <c r="G79" s="54">
        <v>19</v>
      </c>
    </row>
    <row r="80" spans="1:7" x14ac:dyDescent="0.2">
      <c r="A80" s="100" t="s">
        <v>219</v>
      </c>
      <c r="B80" s="54" t="s">
        <v>160</v>
      </c>
      <c r="C80" s="54">
        <v>2</v>
      </c>
      <c r="D80" s="54">
        <v>26</v>
      </c>
      <c r="E80" s="54">
        <v>0</v>
      </c>
      <c r="F80" s="54">
        <v>28</v>
      </c>
      <c r="G80" s="54">
        <v>73</v>
      </c>
    </row>
    <row r="81" spans="1:7" x14ac:dyDescent="0.2">
      <c r="A81" s="100" t="s">
        <v>219</v>
      </c>
      <c r="B81" s="54" t="s">
        <v>29</v>
      </c>
      <c r="C81" s="54">
        <v>105</v>
      </c>
      <c r="D81" s="54">
        <v>94</v>
      </c>
      <c r="E81" s="54">
        <v>0</v>
      </c>
      <c r="F81" s="54">
        <v>249</v>
      </c>
      <c r="G81" s="54">
        <v>404</v>
      </c>
    </row>
    <row r="82" spans="1:7" x14ac:dyDescent="0.2">
      <c r="A82" s="100" t="s">
        <v>220</v>
      </c>
      <c r="B82" s="54" t="s">
        <v>523</v>
      </c>
      <c r="C82" s="54">
        <v>20</v>
      </c>
      <c r="D82" s="54">
        <v>20</v>
      </c>
      <c r="E82" s="54">
        <v>10</v>
      </c>
      <c r="F82" s="54">
        <v>193</v>
      </c>
      <c r="G82" s="54">
        <v>413</v>
      </c>
    </row>
    <row r="83" spans="1:7" x14ac:dyDescent="0.2">
      <c r="A83" s="100" t="s">
        <v>220</v>
      </c>
      <c r="B83" s="54" t="s">
        <v>524</v>
      </c>
      <c r="C83" s="54">
        <v>20</v>
      </c>
      <c r="D83" s="54">
        <v>10</v>
      </c>
      <c r="E83" s="54">
        <v>13</v>
      </c>
      <c r="F83" s="54">
        <v>117</v>
      </c>
      <c r="G83" s="54">
        <v>264</v>
      </c>
    </row>
    <row r="84" spans="1:7" x14ac:dyDescent="0.2">
      <c r="A84" s="100" t="s">
        <v>220</v>
      </c>
      <c r="B84" s="54" t="s">
        <v>525</v>
      </c>
      <c r="C84" s="54">
        <v>20</v>
      </c>
      <c r="D84" s="54">
        <v>0</v>
      </c>
      <c r="E84" s="54">
        <v>24</v>
      </c>
      <c r="F84" s="54">
        <v>32</v>
      </c>
      <c r="G84" s="54">
        <v>188</v>
      </c>
    </row>
    <row r="85" spans="1:7" x14ac:dyDescent="0.2">
      <c r="A85" s="100" t="s">
        <v>220</v>
      </c>
      <c r="B85" s="54" t="s">
        <v>526</v>
      </c>
      <c r="C85" s="54">
        <v>4</v>
      </c>
      <c r="D85" s="54">
        <v>14</v>
      </c>
      <c r="E85" s="54">
        <v>14</v>
      </c>
      <c r="F85" s="54">
        <v>115</v>
      </c>
      <c r="G85" s="54">
        <v>375</v>
      </c>
    </row>
    <row r="86" spans="1:7" x14ac:dyDescent="0.2">
      <c r="A86" s="100" t="s">
        <v>220</v>
      </c>
      <c r="B86" s="54" t="s">
        <v>160</v>
      </c>
      <c r="C86" s="54">
        <v>3</v>
      </c>
      <c r="D86" s="54">
        <v>313</v>
      </c>
      <c r="E86" s="54">
        <v>161</v>
      </c>
      <c r="F86" s="54">
        <v>2532</v>
      </c>
      <c r="G86" s="54">
        <v>5054</v>
      </c>
    </row>
    <row r="87" spans="1:7" x14ac:dyDescent="0.2">
      <c r="A87" s="100" t="s">
        <v>220</v>
      </c>
      <c r="B87" s="54" t="s">
        <v>29</v>
      </c>
      <c r="C87" s="54">
        <v>67</v>
      </c>
      <c r="D87" s="54">
        <v>357</v>
      </c>
      <c r="E87" s="54">
        <v>222</v>
      </c>
      <c r="F87" s="54">
        <v>2989</v>
      </c>
      <c r="G87" s="54">
        <v>6294</v>
      </c>
    </row>
    <row r="88" spans="1:7" x14ac:dyDescent="0.2">
      <c r="A88" s="100" t="s">
        <v>221</v>
      </c>
      <c r="B88" s="54" t="s">
        <v>527</v>
      </c>
      <c r="C88" s="54">
        <v>21</v>
      </c>
      <c r="D88" s="54">
        <v>16</v>
      </c>
      <c r="E88" s="54">
        <v>0</v>
      </c>
      <c r="F88" s="54">
        <v>56</v>
      </c>
      <c r="G88" s="54">
        <v>62</v>
      </c>
    </row>
    <row r="89" spans="1:7" x14ac:dyDescent="0.2">
      <c r="A89" s="100" t="s">
        <v>221</v>
      </c>
      <c r="B89" s="54" t="s">
        <v>528</v>
      </c>
      <c r="C89" s="54">
        <v>20</v>
      </c>
      <c r="D89" s="54">
        <v>20</v>
      </c>
      <c r="E89" s="54">
        <v>20</v>
      </c>
      <c r="F89" s="54">
        <v>200</v>
      </c>
      <c r="G89" s="54">
        <v>399</v>
      </c>
    </row>
    <row r="90" spans="1:7" x14ac:dyDescent="0.2">
      <c r="A90" s="100" t="s">
        <v>221</v>
      </c>
      <c r="B90" s="54" t="s">
        <v>529</v>
      </c>
      <c r="C90" s="54">
        <v>20</v>
      </c>
      <c r="D90" s="54">
        <v>25</v>
      </c>
      <c r="E90" s="54">
        <v>2</v>
      </c>
      <c r="F90" s="54">
        <v>62</v>
      </c>
      <c r="G90" s="54">
        <v>64</v>
      </c>
    </row>
    <row r="91" spans="1:7" x14ac:dyDescent="0.2">
      <c r="A91" s="100" t="s">
        <v>221</v>
      </c>
      <c r="B91" s="54" t="s">
        <v>160</v>
      </c>
      <c r="C91" s="54">
        <v>0</v>
      </c>
      <c r="D91" s="54">
        <v>0</v>
      </c>
      <c r="E91" s="54">
        <v>0</v>
      </c>
      <c r="F91" s="54">
        <v>1</v>
      </c>
      <c r="G91" s="54">
        <v>5</v>
      </c>
    </row>
    <row r="92" spans="1:7" x14ac:dyDescent="0.2">
      <c r="A92" s="100" t="s">
        <v>221</v>
      </c>
      <c r="B92" s="54" t="s">
        <v>29</v>
      </c>
      <c r="C92" s="54">
        <v>61</v>
      </c>
      <c r="D92" s="54">
        <v>61</v>
      </c>
      <c r="E92" s="54">
        <v>22</v>
      </c>
      <c r="F92" s="54">
        <v>319</v>
      </c>
      <c r="G92" s="54">
        <v>530</v>
      </c>
    </row>
    <row r="93" spans="1:7" x14ac:dyDescent="0.2">
      <c r="A93" s="100" t="s">
        <v>222</v>
      </c>
      <c r="B93" s="54" t="s">
        <v>530</v>
      </c>
      <c r="C93" s="54">
        <v>51</v>
      </c>
      <c r="D93" s="54">
        <v>20</v>
      </c>
      <c r="E93" s="54">
        <v>1</v>
      </c>
      <c r="F93" s="54">
        <v>217</v>
      </c>
      <c r="G93" s="54">
        <v>483</v>
      </c>
    </row>
    <row r="94" spans="1:7" x14ac:dyDescent="0.2">
      <c r="A94" s="100" t="s">
        <v>222</v>
      </c>
      <c r="B94" s="54" t="s">
        <v>160</v>
      </c>
      <c r="C94" s="54">
        <v>0</v>
      </c>
      <c r="D94" s="54">
        <v>20</v>
      </c>
      <c r="E94" s="54">
        <v>43</v>
      </c>
      <c r="F94" s="54">
        <v>74</v>
      </c>
      <c r="G94" s="54">
        <v>188</v>
      </c>
    </row>
    <row r="95" spans="1:7" x14ac:dyDescent="0.2">
      <c r="A95" s="100" t="s">
        <v>222</v>
      </c>
      <c r="B95" s="54" t="s">
        <v>29</v>
      </c>
      <c r="C95" s="54">
        <v>51</v>
      </c>
      <c r="D95" s="54">
        <v>40</v>
      </c>
      <c r="E95" s="54">
        <v>44</v>
      </c>
      <c r="F95" s="54">
        <v>291</v>
      </c>
      <c r="G95" s="54">
        <v>671</v>
      </c>
    </row>
    <row r="96" spans="1:7" x14ac:dyDescent="0.2">
      <c r="A96" s="100" t="s">
        <v>223</v>
      </c>
      <c r="B96" s="54" t="s">
        <v>531</v>
      </c>
      <c r="C96" s="54">
        <v>30</v>
      </c>
      <c r="D96" s="54">
        <v>0</v>
      </c>
      <c r="E96" s="54">
        <v>0</v>
      </c>
      <c r="F96" s="54">
        <v>56</v>
      </c>
      <c r="G96" s="54">
        <v>83</v>
      </c>
    </row>
    <row r="97" spans="1:7" x14ac:dyDescent="0.2">
      <c r="A97" s="100" t="s">
        <v>223</v>
      </c>
      <c r="B97" s="54" t="s">
        <v>532</v>
      </c>
      <c r="C97" s="54">
        <v>8</v>
      </c>
      <c r="D97" s="54">
        <v>0</v>
      </c>
      <c r="E97" s="54">
        <v>0</v>
      </c>
      <c r="F97" s="54">
        <v>12</v>
      </c>
      <c r="G97" s="54">
        <v>22</v>
      </c>
    </row>
    <row r="98" spans="1:7" x14ac:dyDescent="0.2">
      <c r="A98" s="100" t="s">
        <v>223</v>
      </c>
      <c r="B98" s="54" t="s">
        <v>533</v>
      </c>
      <c r="C98" s="54">
        <v>6</v>
      </c>
      <c r="D98" s="54">
        <v>1</v>
      </c>
      <c r="E98" s="54">
        <v>0</v>
      </c>
      <c r="F98" s="54">
        <v>18</v>
      </c>
      <c r="G98" s="54">
        <v>28</v>
      </c>
    </row>
    <row r="99" spans="1:7" x14ac:dyDescent="0.2">
      <c r="A99" s="100" t="s">
        <v>223</v>
      </c>
      <c r="B99" s="54" t="s">
        <v>160</v>
      </c>
      <c r="C99" s="54">
        <v>0</v>
      </c>
      <c r="D99" s="54">
        <v>0</v>
      </c>
      <c r="E99" s="54">
        <v>0</v>
      </c>
      <c r="F99" s="54">
        <v>13</v>
      </c>
      <c r="G99" s="54">
        <v>20</v>
      </c>
    </row>
    <row r="100" spans="1:7" x14ac:dyDescent="0.2">
      <c r="A100" s="100" t="s">
        <v>223</v>
      </c>
      <c r="B100" s="54" t="s">
        <v>29</v>
      </c>
      <c r="C100" s="54">
        <v>44</v>
      </c>
      <c r="D100" s="54">
        <v>1</v>
      </c>
      <c r="E100" s="54">
        <v>0</v>
      </c>
      <c r="F100" s="54">
        <v>99</v>
      </c>
      <c r="G100" s="54">
        <v>153</v>
      </c>
    </row>
    <row r="101" spans="1:7" x14ac:dyDescent="0.2">
      <c r="A101" s="100" t="s">
        <v>224</v>
      </c>
      <c r="B101" s="54" t="s">
        <v>534</v>
      </c>
      <c r="C101" s="54">
        <v>36</v>
      </c>
      <c r="D101" s="54">
        <v>0</v>
      </c>
      <c r="E101" s="54">
        <v>36</v>
      </c>
      <c r="F101" s="54">
        <v>36</v>
      </c>
      <c r="G101" s="54">
        <v>51</v>
      </c>
    </row>
    <row r="102" spans="1:7" x14ac:dyDescent="0.2">
      <c r="A102" s="100" t="s">
        <v>224</v>
      </c>
      <c r="B102" s="54" t="s">
        <v>160</v>
      </c>
      <c r="C102" s="54">
        <v>0</v>
      </c>
      <c r="D102" s="54">
        <v>0</v>
      </c>
      <c r="E102" s="54">
        <v>0</v>
      </c>
      <c r="F102" s="54">
        <v>0</v>
      </c>
      <c r="G102" s="54">
        <v>24</v>
      </c>
    </row>
    <row r="103" spans="1:7" x14ac:dyDescent="0.2">
      <c r="A103" s="100" t="s">
        <v>224</v>
      </c>
      <c r="B103" s="54" t="s">
        <v>29</v>
      </c>
      <c r="C103" s="54">
        <v>36</v>
      </c>
      <c r="D103" s="54">
        <v>0</v>
      </c>
      <c r="E103" s="54">
        <v>36</v>
      </c>
      <c r="F103" s="54">
        <v>36</v>
      </c>
      <c r="G103" s="54">
        <v>75</v>
      </c>
    </row>
    <row r="104" spans="1:7" x14ac:dyDescent="0.2">
      <c r="A104" s="100" t="s">
        <v>225</v>
      </c>
      <c r="B104" s="54" t="s">
        <v>535</v>
      </c>
      <c r="C104" s="54">
        <v>34</v>
      </c>
      <c r="D104" s="54">
        <v>0</v>
      </c>
      <c r="E104" s="54">
        <v>0</v>
      </c>
      <c r="F104" s="54">
        <v>170</v>
      </c>
      <c r="G104" s="54">
        <v>427</v>
      </c>
    </row>
    <row r="105" spans="1:7" x14ac:dyDescent="0.2">
      <c r="A105" s="100" t="s">
        <v>225</v>
      </c>
      <c r="B105" s="54" t="s">
        <v>160</v>
      </c>
      <c r="C105" s="54">
        <v>0</v>
      </c>
      <c r="D105" s="54">
        <v>0</v>
      </c>
      <c r="E105" s="54">
        <v>0</v>
      </c>
      <c r="F105" s="54">
        <v>369</v>
      </c>
      <c r="G105" s="54">
        <v>445</v>
      </c>
    </row>
    <row r="106" spans="1:7" x14ac:dyDescent="0.2">
      <c r="A106" s="100" t="s">
        <v>225</v>
      </c>
      <c r="B106" s="54" t="s">
        <v>29</v>
      </c>
      <c r="C106" s="54">
        <v>34</v>
      </c>
      <c r="D106" s="54">
        <v>0</v>
      </c>
      <c r="E106" s="54">
        <v>0</v>
      </c>
      <c r="F106" s="54">
        <v>539</v>
      </c>
      <c r="G106" s="54">
        <v>872</v>
      </c>
    </row>
    <row r="107" spans="1:7" x14ac:dyDescent="0.2">
      <c r="A107" s="100" t="s">
        <v>226</v>
      </c>
      <c r="B107" s="54" t="s">
        <v>536</v>
      </c>
      <c r="C107" s="54">
        <v>30</v>
      </c>
      <c r="D107" s="54">
        <v>0</v>
      </c>
      <c r="E107" s="54">
        <v>0</v>
      </c>
      <c r="F107" s="54">
        <v>78</v>
      </c>
      <c r="G107" s="54">
        <v>242</v>
      </c>
    </row>
    <row r="108" spans="1:7" x14ac:dyDescent="0.2">
      <c r="A108" s="100" t="s">
        <v>226</v>
      </c>
      <c r="B108" s="54" t="s">
        <v>29</v>
      </c>
      <c r="C108" s="54">
        <v>30</v>
      </c>
      <c r="D108" s="54">
        <v>0</v>
      </c>
      <c r="E108" s="54">
        <v>0</v>
      </c>
      <c r="F108" s="54">
        <v>78</v>
      </c>
      <c r="G108" s="54">
        <v>242</v>
      </c>
    </row>
    <row r="109" spans="1:7" x14ac:dyDescent="0.2">
      <c r="A109" s="100" t="s">
        <v>227</v>
      </c>
      <c r="B109" s="54" t="s">
        <v>537</v>
      </c>
      <c r="C109" s="54">
        <v>17</v>
      </c>
      <c r="D109" s="54">
        <v>11</v>
      </c>
      <c r="E109" s="54">
        <v>11</v>
      </c>
      <c r="F109" s="54">
        <v>46</v>
      </c>
      <c r="G109" s="54">
        <v>58</v>
      </c>
    </row>
    <row r="110" spans="1:7" x14ac:dyDescent="0.2">
      <c r="A110" s="100" t="s">
        <v>227</v>
      </c>
      <c r="B110" s="54" t="s">
        <v>29</v>
      </c>
      <c r="C110" s="54">
        <v>17</v>
      </c>
      <c r="D110" s="54">
        <v>11</v>
      </c>
      <c r="E110" s="54">
        <v>11</v>
      </c>
      <c r="F110" s="54">
        <v>46</v>
      </c>
      <c r="G110" s="54">
        <v>58</v>
      </c>
    </row>
    <row r="111" spans="1:7" x14ac:dyDescent="0.2">
      <c r="A111" s="100" t="s">
        <v>332</v>
      </c>
      <c r="B111" s="54" t="s">
        <v>29</v>
      </c>
      <c r="C111" s="54">
        <v>5</v>
      </c>
      <c r="D111" s="54">
        <v>178</v>
      </c>
      <c r="E111" s="54">
        <v>403</v>
      </c>
      <c r="F111" s="54">
        <v>1120</v>
      </c>
      <c r="G111" s="54">
        <v>7131</v>
      </c>
    </row>
    <row r="112" spans="1:7" x14ac:dyDescent="0.2">
      <c r="A112" s="101" t="s">
        <v>29</v>
      </c>
      <c r="B112" s="55" t="s">
        <v>29</v>
      </c>
      <c r="C112" s="55">
        <v>4114</v>
      </c>
      <c r="D112" s="55">
        <v>4178</v>
      </c>
      <c r="E112" s="55">
        <v>3026</v>
      </c>
      <c r="F112" s="55">
        <v>26548</v>
      </c>
      <c r="G112" s="55">
        <v>56469</v>
      </c>
    </row>
    <row r="113" spans="1:7" x14ac:dyDescent="0.2">
      <c r="A113" s="100" t="s">
        <v>162</v>
      </c>
      <c r="B113" s="100"/>
      <c r="C113" s="100"/>
      <c r="D113" s="100"/>
      <c r="E113" s="100"/>
      <c r="F113" s="100"/>
      <c r="G113" s="100"/>
    </row>
    <row r="114" spans="1:7" x14ac:dyDescent="0.2">
      <c r="A114" s="100" t="s">
        <v>58</v>
      </c>
      <c r="B114" s="100"/>
      <c r="C114" s="100"/>
      <c r="D114" s="100"/>
      <c r="E114" s="100"/>
      <c r="F114" s="100"/>
      <c r="G114" s="100"/>
    </row>
  </sheetData>
  <sheetProtection sheet="1"/>
  <mergeCells count="25">
    <mergeCell ref="A109:A110"/>
    <mergeCell ref="A111"/>
    <mergeCell ref="A112"/>
    <mergeCell ref="A113:G113"/>
    <mergeCell ref="A114:G114"/>
    <mergeCell ref="A93:A95"/>
    <mergeCell ref="A96:A100"/>
    <mergeCell ref="A101:A103"/>
    <mergeCell ref="A104:A106"/>
    <mergeCell ref="A107:A108"/>
    <mergeCell ref="A72:A74"/>
    <mergeCell ref="A75:A76"/>
    <mergeCell ref="A77:A81"/>
    <mergeCell ref="A82:A87"/>
    <mergeCell ref="A88:A92"/>
    <mergeCell ref="A39:A44"/>
    <mergeCell ref="A45:A51"/>
    <mergeCell ref="A52:A58"/>
    <mergeCell ref="A59:A66"/>
    <mergeCell ref="A67:A71"/>
    <mergeCell ref="B1:E1"/>
    <mergeCell ref="A11:A19"/>
    <mergeCell ref="A20:A28"/>
    <mergeCell ref="A29:A35"/>
    <mergeCell ref="A36:A38"/>
  </mergeCells>
  <hyperlinks>
    <hyperlink ref="A7" r:id="rId1" xr:uid="{00000000-0004-0000-1100-000000000000}"/>
  </hyperlinks>
  <pageMargins left="0.7" right="0.7" top="0.75" bottom="0.75" header="0.3" footer="0.3"/>
  <pageSetup paperSize="9" orientation="portrait"/>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40"/>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539</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c r="J9" s="18"/>
      <c r="K9" s="18"/>
      <c r="L9" s="18"/>
    </row>
    <row r="10" spans="1:16" ht="33.75" x14ac:dyDescent="0.2">
      <c r="A10" s="56" t="s">
        <v>26</v>
      </c>
      <c r="B10" s="20" t="s">
        <v>79</v>
      </c>
      <c r="C10" s="20" t="s">
        <v>80</v>
      </c>
      <c r="D10" s="20" t="s">
        <v>81</v>
      </c>
      <c r="E10" s="20" t="s">
        <v>82</v>
      </c>
      <c r="F10" s="20" t="s">
        <v>84</v>
      </c>
      <c r="G10" s="20" t="s">
        <v>87</v>
      </c>
      <c r="H10" s="20" t="s">
        <v>88</v>
      </c>
      <c r="I10" s="20" t="s">
        <v>89</v>
      </c>
      <c r="J10" s="20" t="s">
        <v>90</v>
      </c>
      <c r="K10" s="20" t="s">
        <v>540</v>
      </c>
      <c r="L10" s="20" t="s">
        <v>29</v>
      </c>
    </row>
    <row r="11" spans="1:16" x14ac:dyDescent="0.2">
      <c r="A11" s="56" t="s">
        <v>30</v>
      </c>
      <c r="B11" s="56">
        <v>1348</v>
      </c>
      <c r="C11" s="56">
        <v>164</v>
      </c>
      <c r="D11" s="56">
        <v>33</v>
      </c>
      <c r="E11" s="56">
        <v>26</v>
      </c>
      <c r="F11" s="56">
        <v>0</v>
      </c>
      <c r="G11" s="56">
        <v>70</v>
      </c>
      <c r="H11" s="56">
        <v>191</v>
      </c>
      <c r="I11" s="56">
        <v>24</v>
      </c>
      <c r="J11" s="56">
        <v>5</v>
      </c>
      <c r="K11" s="56">
        <v>628</v>
      </c>
      <c r="L11" s="56">
        <v>2489</v>
      </c>
    </row>
    <row r="12" spans="1:16" x14ac:dyDescent="0.2">
      <c r="A12" s="56" t="s">
        <v>31</v>
      </c>
      <c r="B12" s="56">
        <v>1500</v>
      </c>
      <c r="C12" s="56">
        <v>215</v>
      </c>
      <c r="D12" s="56">
        <v>32</v>
      </c>
      <c r="E12" s="56">
        <v>27</v>
      </c>
      <c r="F12" s="56">
        <v>0</v>
      </c>
      <c r="G12" s="56">
        <v>66</v>
      </c>
      <c r="H12" s="56">
        <v>175</v>
      </c>
      <c r="I12" s="56">
        <v>31</v>
      </c>
      <c r="J12" s="56">
        <v>9</v>
      </c>
      <c r="K12" s="56">
        <v>587</v>
      </c>
      <c r="L12" s="56">
        <v>2642</v>
      </c>
    </row>
    <row r="13" spans="1:16" x14ac:dyDescent="0.2">
      <c r="A13" s="56" t="s">
        <v>32</v>
      </c>
      <c r="B13" s="56">
        <v>1276</v>
      </c>
      <c r="C13" s="56">
        <v>204</v>
      </c>
      <c r="D13" s="56">
        <v>40</v>
      </c>
      <c r="E13" s="56">
        <v>33</v>
      </c>
      <c r="F13" s="56">
        <v>1</v>
      </c>
      <c r="G13" s="56">
        <v>61</v>
      </c>
      <c r="H13" s="56">
        <v>145</v>
      </c>
      <c r="I13" s="56">
        <v>21</v>
      </c>
      <c r="J13" s="56">
        <v>14</v>
      </c>
      <c r="K13" s="56">
        <v>510</v>
      </c>
      <c r="L13" s="56">
        <v>2305</v>
      </c>
    </row>
    <row r="14" spans="1:16" x14ac:dyDescent="0.2">
      <c r="A14" s="56" t="s">
        <v>33</v>
      </c>
      <c r="B14" s="56">
        <v>1158</v>
      </c>
      <c r="C14" s="56">
        <v>154</v>
      </c>
      <c r="D14" s="56">
        <v>59</v>
      </c>
      <c r="E14" s="56">
        <v>35</v>
      </c>
      <c r="F14" s="56">
        <v>0</v>
      </c>
      <c r="G14" s="56">
        <v>69</v>
      </c>
      <c r="H14" s="56">
        <v>256</v>
      </c>
      <c r="I14" s="56">
        <v>38</v>
      </c>
      <c r="J14" s="56">
        <v>5</v>
      </c>
      <c r="K14" s="56">
        <v>699</v>
      </c>
      <c r="L14" s="56">
        <v>2473</v>
      </c>
    </row>
    <row r="15" spans="1:16" x14ac:dyDescent="0.2">
      <c r="A15" s="56" t="s">
        <v>34</v>
      </c>
      <c r="B15" s="56">
        <v>1256</v>
      </c>
      <c r="C15" s="56">
        <v>192</v>
      </c>
      <c r="D15" s="56">
        <v>68</v>
      </c>
      <c r="E15" s="56">
        <v>41</v>
      </c>
      <c r="F15" s="56">
        <v>0</v>
      </c>
      <c r="G15" s="56">
        <v>70</v>
      </c>
      <c r="H15" s="56">
        <v>218</v>
      </c>
      <c r="I15" s="56">
        <v>19</v>
      </c>
      <c r="J15" s="56">
        <v>13</v>
      </c>
      <c r="K15" s="56">
        <v>527</v>
      </c>
      <c r="L15" s="56">
        <v>2404</v>
      </c>
    </row>
    <row r="16" spans="1:16" x14ac:dyDescent="0.2">
      <c r="A16" s="56" t="s">
        <v>35</v>
      </c>
      <c r="B16" s="56">
        <v>1224</v>
      </c>
      <c r="C16" s="56">
        <v>184</v>
      </c>
      <c r="D16" s="56">
        <v>34</v>
      </c>
      <c r="E16" s="56">
        <v>16</v>
      </c>
      <c r="F16" s="56">
        <v>0</v>
      </c>
      <c r="G16" s="56">
        <v>88</v>
      </c>
      <c r="H16" s="56">
        <v>257</v>
      </c>
      <c r="I16" s="56">
        <v>27</v>
      </c>
      <c r="J16" s="56">
        <v>4</v>
      </c>
      <c r="K16" s="56">
        <v>473</v>
      </c>
      <c r="L16" s="56">
        <v>2307</v>
      </c>
    </row>
    <row r="17" spans="1:12" x14ac:dyDescent="0.2">
      <c r="A17" s="56" t="s">
        <v>36</v>
      </c>
      <c r="B17" s="56">
        <v>1198</v>
      </c>
      <c r="C17" s="56">
        <v>208</v>
      </c>
      <c r="D17" s="56">
        <v>41</v>
      </c>
      <c r="E17" s="56">
        <v>16</v>
      </c>
      <c r="F17" s="56">
        <v>0</v>
      </c>
      <c r="G17" s="56">
        <v>63</v>
      </c>
      <c r="H17" s="56">
        <v>225</v>
      </c>
      <c r="I17" s="56">
        <v>23</v>
      </c>
      <c r="J17" s="56">
        <v>2</v>
      </c>
      <c r="K17" s="56">
        <v>436</v>
      </c>
      <c r="L17" s="56">
        <v>2212</v>
      </c>
    </row>
    <row r="18" spans="1:12" x14ac:dyDescent="0.2">
      <c r="A18" s="56" t="s">
        <v>37</v>
      </c>
      <c r="B18" s="56">
        <v>1264</v>
      </c>
      <c r="C18" s="56">
        <v>304</v>
      </c>
      <c r="D18" s="56">
        <v>56</v>
      </c>
      <c r="E18" s="56">
        <v>4</v>
      </c>
      <c r="F18" s="56">
        <v>0</v>
      </c>
      <c r="G18" s="56">
        <v>78</v>
      </c>
      <c r="H18" s="56">
        <v>231</v>
      </c>
      <c r="I18" s="56">
        <v>36</v>
      </c>
      <c r="J18" s="56">
        <v>15</v>
      </c>
      <c r="K18" s="56">
        <v>435</v>
      </c>
      <c r="L18" s="56">
        <v>2423</v>
      </c>
    </row>
    <row r="19" spans="1:12" x14ac:dyDescent="0.2">
      <c r="A19" s="56" t="s">
        <v>38</v>
      </c>
      <c r="B19" s="56">
        <v>1719</v>
      </c>
      <c r="C19" s="56">
        <v>260</v>
      </c>
      <c r="D19" s="56">
        <v>39</v>
      </c>
      <c r="E19" s="56">
        <v>32</v>
      </c>
      <c r="F19" s="56">
        <v>2</v>
      </c>
      <c r="G19" s="56">
        <v>119</v>
      </c>
      <c r="H19" s="56">
        <v>262</v>
      </c>
      <c r="I19" s="56">
        <v>22</v>
      </c>
      <c r="J19" s="56">
        <v>8</v>
      </c>
      <c r="K19" s="56">
        <v>621</v>
      </c>
      <c r="L19" s="56">
        <v>3084</v>
      </c>
    </row>
    <row r="20" spans="1:12" x14ac:dyDescent="0.2">
      <c r="A20" s="56" t="s">
        <v>39</v>
      </c>
      <c r="B20" s="56">
        <v>1350</v>
      </c>
      <c r="C20" s="56">
        <v>268</v>
      </c>
      <c r="D20" s="56">
        <v>54</v>
      </c>
      <c r="E20" s="56">
        <v>97</v>
      </c>
      <c r="F20" s="56">
        <v>0</v>
      </c>
      <c r="G20" s="56">
        <v>90</v>
      </c>
      <c r="H20" s="56">
        <v>299</v>
      </c>
      <c r="I20" s="56">
        <v>25</v>
      </c>
      <c r="J20" s="56">
        <v>24</v>
      </c>
      <c r="K20" s="56">
        <v>620</v>
      </c>
      <c r="L20" s="56">
        <v>2827</v>
      </c>
    </row>
    <row r="21" spans="1:12" x14ac:dyDescent="0.2">
      <c r="A21" s="56" t="s">
        <v>40</v>
      </c>
      <c r="B21" s="56">
        <v>1866</v>
      </c>
      <c r="C21" s="56">
        <v>332</v>
      </c>
      <c r="D21" s="56">
        <v>65</v>
      </c>
      <c r="E21" s="56">
        <v>4</v>
      </c>
      <c r="F21" s="56">
        <v>1</v>
      </c>
      <c r="G21" s="56">
        <v>125</v>
      </c>
      <c r="H21" s="56">
        <v>298</v>
      </c>
      <c r="I21" s="56">
        <v>33</v>
      </c>
      <c r="J21" s="56">
        <v>6</v>
      </c>
      <c r="K21" s="56">
        <v>613</v>
      </c>
      <c r="L21" s="56">
        <v>3343</v>
      </c>
    </row>
    <row r="22" spans="1:12" x14ac:dyDescent="0.2">
      <c r="A22" s="56" t="s">
        <v>41</v>
      </c>
      <c r="B22" s="56">
        <v>1870</v>
      </c>
      <c r="C22" s="56">
        <v>265</v>
      </c>
      <c r="D22" s="56">
        <v>61</v>
      </c>
      <c r="E22" s="56">
        <v>80</v>
      </c>
      <c r="F22" s="56">
        <v>0</v>
      </c>
      <c r="G22" s="56">
        <v>74</v>
      </c>
      <c r="H22" s="56">
        <v>304</v>
      </c>
      <c r="I22" s="56">
        <v>37</v>
      </c>
      <c r="J22" s="56">
        <v>13</v>
      </c>
      <c r="K22" s="56">
        <v>659</v>
      </c>
      <c r="L22" s="56">
        <v>3363</v>
      </c>
    </row>
    <row r="23" spans="1:12" x14ac:dyDescent="0.2">
      <c r="A23" s="56" t="s">
        <v>42</v>
      </c>
      <c r="B23" s="56">
        <v>1563</v>
      </c>
      <c r="C23" s="56">
        <v>286</v>
      </c>
      <c r="D23" s="56">
        <v>86</v>
      </c>
      <c r="E23" s="56">
        <v>82</v>
      </c>
      <c r="F23" s="56">
        <v>0</v>
      </c>
      <c r="G23" s="56">
        <v>54</v>
      </c>
      <c r="H23" s="56">
        <v>235</v>
      </c>
      <c r="I23" s="56">
        <v>28</v>
      </c>
      <c r="J23" s="56">
        <v>17</v>
      </c>
      <c r="K23" s="56">
        <v>619</v>
      </c>
      <c r="L23" s="56">
        <v>2970</v>
      </c>
    </row>
    <row r="24" spans="1:12" x14ac:dyDescent="0.2">
      <c r="A24" s="56" t="s">
        <v>43</v>
      </c>
      <c r="B24" s="56">
        <v>1918</v>
      </c>
      <c r="C24" s="56">
        <v>255</v>
      </c>
      <c r="D24" s="56">
        <v>45</v>
      </c>
      <c r="E24" s="56">
        <v>95</v>
      </c>
      <c r="F24" s="56">
        <v>0</v>
      </c>
      <c r="G24" s="56">
        <v>75</v>
      </c>
      <c r="H24" s="56">
        <v>261</v>
      </c>
      <c r="I24" s="56">
        <v>42</v>
      </c>
      <c r="J24" s="56">
        <v>5</v>
      </c>
      <c r="K24" s="56">
        <v>447</v>
      </c>
      <c r="L24" s="56">
        <v>3143</v>
      </c>
    </row>
    <row r="25" spans="1:12" x14ac:dyDescent="0.2">
      <c r="A25" s="56" t="s">
        <v>44</v>
      </c>
      <c r="B25" s="56">
        <v>1521</v>
      </c>
      <c r="C25" s="56">
        <v>261</v>
      </c>
      <c r="D25" s="56">
        <v>35</v>
      </c>
      <c r="E25" s="56">
        <v>27</v>
      </c>
      <c r="F25" s="56">
        <v>0</v>
      </c>
      <c r="G25" s="56">
        <v>80</v>
      </c>
      <c r="H25" s="56">
        <v>242</v>
      </c>
      <c r="I25" s="56">
        <v>39</v>
      </c>
      <c r="J25" s="56">
        <v>10</v>
      </c>
      <c r="K25" s="56">
        <v>537</v>
      </c>
      <c r="L25" s="56">
        <v>2752</v>
      </c>
    </row>
    <row r="26" spans="1:12" x14ac:dyDescent="0.2">
      <c r="A26" s="56" t="s">
        <v>45</v>
      </c>
      <c r="B26" s="56">
        <v>1533</v>
      </c>
      <c r="C26" s="56">
        <v>185</v>
      </c>
      <c r="D26" s="56">
        <v>24</v>
      </c>
      <c r="E26" s="56">
        <v>82</v>
      </c>
      <c r="F26" s="56">
        <v>0</v>
      </c>
      <c r="G26" s="56">
        <v>50</v>
      </c>
      <c r="H26" s="56">
        <v>232</v>
      </c>
      <c r="I26" s="56">
        <v>41</v>
      </c>
      <c r="J26" s="56">
        <v>17</v>
      </c>
      <c r="K26" s="56">
        <v>433</v>
      </c>
      <c r="L26" s="56">
        <v>2597</v>
      </c>
    </row>
    <row r="27" spans="1:12" x14ac:dyDescent="0.2">
      <c r="A27" s="56" t="s">
        <v>46</v>
      </c>
      <c r="B27" s="56">
        <v>1654</v>
      </c>
      <c r="C27" s="56">
        <v>301</v>
      </c>
      <c r="D27" s="56">
        <v>31</v>
      </c>
      <c r="E27" s="56">
        <v>67</v>
      </c>
      <c r="F27" s="56">
        <v>0</v>
      </c>
      <c r="G27" s="56">
        <v>65</v>
      </c>
      <c r="H27" s="56">
        <v>284</v>
      </c>
      <c r="I27" s="56">
        <v>59</v>
      </c>
      <c r="J27" s="56">
        <v>18</v>
      </c>
      <c r="K27" s="56">
        <v>578</v>
      </c>
      <c r="L27" s="56">
        <v>3057</v>
      </c>
    </row>
    <row r="28" spans="1:12" x14ac:dyDescent="0.2">
      <c r="A28" s="56" t="s">
        <v>47</v>
      </c>
      <c r="B28" s="56">
        <v>1348</v>
      </c>
      <c r="C28" s="56">
        <v>273</v>
      </c>
      <c r="D28" s="56">
        <v>38</v>
      </c>
      <c r="E28" s="56">
        <v>24</v>
      </c>
      <c r="F28" s="56">
        <v>0</v>
      </c>
      <c r="G28" s="56">
        <v>78</v>
      </c>
      <c r="H28" s="56">
        <v>251</v>
      </c>
      <c r="I28" s="56">
        <v>47</v>
      </c>
      <c r="J28" s="56">
        <v>8</v>
      </c>
      <c r="K28" s="56">
        <v>592</v>
      </c>
      <c r="L28" s="56">
        <v>2659</v>
      </c>
    </row>
    <row r="29" spans="1:12" x14ac:dyDescent="0.2">
      <c r="A29" s="56" t="s">
        <v>48</v>
      </c>
      <c r="B29" s="56">
        <v>1385</v>
      </c>
      <c r="C29" s="56">
        <v>259</v>
      </c>
      <c r="D29" s="56">
        <v>30</v>
      </c>
      <c r="E29" s="56">
        <v>24</v>
      </c>
      <c r="F29" s="56">
        <v>0</v>
      </c>
      <c r="G29" s="56">
        <v>66</v>
      </c>
      <c r="H29" s="56">
        <v>256</v>
      </c>
      <c r="I29" s="56">
        <v>63</v>
      </c>
      <c r="J29" s="56">
        <v>13</v>
      </c>
      <c r="K29" s="56">
        <v>487</v>
      </c>
      <c r="L29" s="56">
        <v>2583</v>
      </c>
    </row>
    <row r="30" spans="1:12" x14ac:dyDescent="0.2">
      <c r="A30" s="56" t="s">
        <v>49</v>
      </c>
      <c r="B30" s="56">
        <v>1522</v>
      </c>
      <c r="C30" s="56">
        <v>371</v>
      </c>
      <c r="D30" s="56">
        <v>31</v>
      </c>
      <c r="E30" s="56">
        <v>4</v>
      </c>
      <c r="F30" s="56">
        <v>0</v>
      </c>
      <c r="G30" s="56">
        <v>84</v>
      </c>
      <c r="H30" s="56">
        <v>282</v>
      </c>
      <c r="I30" s="56">
        <v>72</v>
      </c>
      <c r="J30" s="56">
        <v>21</v>
      </c>
      <c r="K30" s="56">
        <v>646</v>
      </c>
      <c r="L30" s="56">
        <v>3033</v>
      </c>
    </row>
    <row r="31" spans="1:12" x14ac:dyDescent="0.2">
      <c r="A31" s="56" t="s">
        <v>50</v>
      </c>
      <c r="B31" s="56">
        <v>1381</v>
      </c>
      <c r="C31" s="56">
        <v>330</v>
      </c>
      <c r="D31" s="56">
        <v>19</v>
      </c>
      <c r="E31" s="56">
        <v>3</v>
      </c>
      <c r="F31" s="56">
        <v>0</v>
      </c>
      <c r="G31" s="56">
        <v>65</v>
      </c>
      <c r="H31" s="56">
        <v>235</v>
      </c>
      <c r="I31" s="56">
        <v>52</v>
      </c>
      <c r="J31" s="56">
        <v>12</v>
      </c>
      <c r="K31" s="56">
        <v>706</v>
      </c>
      <c r="L31" s="56">
        <v>2803</v>
      </c>
    </row>
    <row r="32" spans="1:12" x14ac:dyDescent="0.2">
      <c r="A32" s="56" t="s">
        <v>51</v>
      </c>
      <c r="B32" s="56">
        <v>1161</v>
      </c>
      <c r="C32" s="56">
        <v>368</v>
      </c>
      <c r="D32" s="56">
        <v>18</v>
      </c>
      <c r="E32" s="56">
        <v>44</v>
      </c>
      <c r="F32" s="56">
        <v>0</v>
      </c>
      <c r="G32" s="56">
        <v>84</v>
      </c>
      <c r="H32" s="56">
        <v>322</v>
      </c>
      <c r="I32" s="56">
        <v>92</v>
      </c>
      <c r="J32" s="56">
        <v>14</v>
      </c>
      <c r="K32" s="56">
        <v>1100</v>
      </c>
      <c r="L32" s="56">
        <v>3203</v>
      </c>
    </row>
    <row r="33" spans="1:12" x14ac:dyDescent="0.2">
      <c r="A33" s="56" t="s">
        <v>52</v>
      </c>
      <c r="B33" s="56">
        <v>1473</v>
      </c>
      <c r="C33" s="56">
        <v>185</v>
      </c>
      <c r="D33" s="56">
        <v>18</v>
      </c>
      <c r="E33" s="56">
        <v>13</v>
      </c>
      <c r="F33" s="56">
        <v>0</v>
      </c>
      <c r="G33" s="56">
        <v>45</v>
      </c>
      <c r="H33" s="56">
        <v>276</v>
      </c>
      <c r="I33" s="56">
        <v>70</v>
      </c>
      <c r="J33" s="56">
        <v>14</v>
      </c>
      <c r="K33" s="56">
        <v>1183</v>
      </c>
      <c r="L33" s="56">
        <v>3277</v>
      </c>
    </row>
    <row r="34" spans="1:12" x14ac:dyDescent="0.2">
      <c r="A34" s="56" t="s">
        <v>53</v>
      </c>
      <c r="B34" s="56">
        <v>904</v>
      </c>
      <c r="C34" s="56">
        <v>75</v>
      </c>
      <c r="D34" s="56">
        <v>12</v>
      </c>
      <c r="E34" s="56">
        <v>426</v>
      </c>
      <c r="F34" s="56">
        <v>1</v>
      </c>
      <c r="G34" s="56">
        <v>8</v>
      </c>
      <c r="H34" s="56">
        <v>120</v>
      </c>
      <c r="I34" s="56">
        <v>15</v>
      </c>
      <c r="J34" s="56">
        <v>10</v>
      </c>
      <c r="K34" s="56">
        <v>966</v>
      </c>
      <c r="L34" s="56">
        <v>2537</v>
      </c>
    </row>
    <row r="35" spans="1:12" x14ac:dyDescent="0.2">
      <c r="A35" s="57" t="s">
        <v>54</v>
      </c>
      <c r="B35" s="57">
        <v>802</v>
      </c>
      <c r="C35" s="57">
        <v>39</v>
      </c>
      <c r="D35" s="57">
        <v>11</v>
      </c>
      <c r="E35" s="57">
        <v>196</v>
      </c>
      <c r="F35" s="57">
        <v>0</v>
      </c>
      <c r="G35" s="57">
        <v>36</v>
      </c>
      <c r="H35" s="57">
        <v>199</v>
      </c>
      <c r="I35" s="57">
        <v>8</v>
      </c>
      <c r="J35" s="57">
        <v>17</v>
      </c>
      <c r="K35" s="57">
        <v>2814</v>
      </c>
      <c r="L35" s="57">
        <v>4122</v>
      </c>
    </row>
    <row r="36" spans="1:12" x14ac:dyDescent="0.2">
      <c r="A36" s="100" t="s">
        <v>55</v>
      </c>
      <c r="B36" s="100"/>
      <c r="C36" s="100"/>
      <c r="D36" s="100"/>
      <c r="E36" s="100"/>
      <c r="F36" s="100"/>
      <c r="G36" s="100"/>
      <c r="H36" s="100"/>
      <c r="I36" s="100"/>
      <c r="J36" s="100"/>
      <c r="K36" s="100"/>
      <c r="L36" s="100"/>
    </row>
    <row r="37" spans="1:12" x14ac:dyDescent="0.2">
      <c r="A37" s="100" t="s">
        <v>91</v>
      </c>
      <c r="B37" s="100"/>
      <c r="C37" s="100"/>
      <c r="D37" s="100"/>
      <c r="E37" s="100"/>
      <c r="F37" s="100"/>
      <c r="G37" s="100"/>
      <c r="H37" s="100"/>
      <c r="I37" s="100"/>
      <c r="J37" s="100"/>
      <c r="K37" s="100"/>
      <c r="L37" s="100"/>
    </row>
    <row r="38" spans="1:12" ht="22.5" customHeight="1" x14ac:dyDescent="0.2">
      <c r="A38" s="100" t="s">
        <v>92</v>
      </c>
      <c r="B38" s="100"/>
      <c r="C38" s="100"/>
      <c r="D38" s="100"/>
      <c r="E38" s="100"/>
      <c r="F38" s="100"/>
      <c r="G38" s="100"/>
      <c r="H38" s="100"/>
      <c r="I38" s="100"/>
      <c r="J38" s="100"/>
      <c r="K38" s="100"/>
      <c r="L38" s="100"/>
    </row>
    <row r="39" spans="1:12" x14ac:dyDescent="0.2">
      <c r="A39" s="100" t="s">
        <v>76</v>
      </c>
      <c r="B39" s="100"/>
      <c r="C39" s="100"/>
      <c r="D39" s="100"/>
      <c r="E39" s="100"/>
      <c r="F39" s="100"/>
      <c r="G39" s="100"/>
      <c r="H39" s="100"/>
      <c r="I39" s="100"/>
      <c r="J39" s="100"/>
      <c r="K39" s="100"/>
      <c r="L39" s="100"/>
    </row>
    <row r="40" spans="1:12" x14ac:dyDescent="0.2">
      <c r="A40" s="100" t="s">
        <v>58</v>
      </c>
      <c r="B40" s="100"/>
      <c r="C40" s="100"/>
      <c r="D40" s="100"/>
      <c r="E40" s="100"/>
      <c r="F40" s="100"/>
      <c r="G40" s="100"/>
      <c r="H40" s="100"/>
      <c r="I40" s="100"/>
      <c r="J40" s="100"/>
      <c r="K40" s="100"/>
      <c r="L40" s="100"/>
    </row>
  </sheetData>
  <sheetProtection sheet="1"/>
  <mergeCells count="6">
    <mergeCell ref="A40:L40"/>
    <mergeCell ref="B1:E1"/>
    <mergeCell ref="A36:L36"/>
    <mergeCell ref="A37:L37"/>
    <mergeCell ref="A38:L38"/>
    <mergeCell ref="A39:L39"/>
  </mergeCells>
  <hyperlinks>
    <hyperlink ref="A7" r:id="rId1" xr:uid="{00000000-0004-0000-1200-000000000000}"/>
  </hyperlinks>
  <pageMargins left="0.7" right="0.7" top="0.75" bottom="0.75" header="0.3" footer="0.3"/>
  <pageSetup paperSize="9" orientation="portrait"/>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23</v>
      </c>
    </row>
    <row r="6" spans="1:16" ht="15.95" customHeight="1" x14ac:dyDescent="0.2">
      <c r="A6" s="12" t="s">
        <v>24</v>
      </c>
    </row>
    <row r="7" spans="1:16" ht="15" customHeight="1" x14ac:dyDescent="0.2">
      <c r="A7" s="6" t="s">
        <v>22</v>
      </c>
    </row>
    <row r="8" spans="1:16" x14ac:dyDescent="0.2">
      <c r="A8" s="18"/>
      <c r="B8" s="18"/>
      <c r="C8" s="18"/>
      <c r="D8" s="18"/>
    </row>
    <row r="9" spans="1:16" x14ac:dyDescent="0.2">
      <c r="B9" s="99" t="s">
        <v>25</v>
      </c>
      <c r="C9" s="99"/>
    </row>
    <row r="10" spans="1:16" ht="22.5" x14ac:dyDescent="0.2">
      <c r="A10" s="19" t="s">
        <v>26</v>
      </c>
      <c r="B10" s="20" t="s">
        <v>27</v>
      </c>
      <c r="C10" s="20" t="s">
        <v>28</v>
      </c>
      <c r="D10" s="20" t="s">
        <v>29</v>
      </c>
    </row>
    <row r="11" spans="1:16" x14ac:dyDescent="0.2">
      <c r="A11" s="19" t="s">
        <v>30</v>
      </c>
      <c r="B11" s="19">
        <v>156858</v>
      </c>
      <c r="C11" s="19">
        <v>2489</v>
      </c>
      <c r="D11" s="19">
        <v>159347</v>
      </c>
    </row>
    <row r="12" spans="1:16" x14ac:dyDescent="0.2">
      <c r="A12" s="19" t="s">
        <v>31</v>
      </c>
      <c r="B12" s="19">
        <v>135891</v>
      </c>
      <c r="C12" s="19">
        <v>2642</v>
      </c>
      <c r="D12" s="19">
        <v>138533</v>
      </c>
    </row>
    <row r="13" spans="1:16" x14ac:dyDescent="0.2">
      <c r="A13" s="19" t="s">
        <v>32</v>
      </c>
      <c r="B13" s="19">
        <v>122662</v>
      </c>
      <c r="C13" s="19">
        <v>2305</v>
      </c>
      <c r="D13" s="19">
        <v>124967</v>
      </c>
    </row>
    <row r="14" spans="1:16" x14ac:dyDescent="0.2">
      <c r="A14" s="19" t="s">
        <v>33</v>
      </c>
      <c r="B14" s="19">
        <v>111061</v>
      </c>
      <c r="C14" s="19">
        <v>2473</v>
      </c>
      <c r="D14" s="19">
        <v>113534</v>
      </c>
    </row>
    <row r="15" spans="1:16" x14ac:dyDescent="0.2">
      <c r="A15" s="19" t="s">
        <v>34</v>
      </c>
      <c r="B15" s="19">
        <v>149934</v>
      </c>
      <c r="C15" s="19">
        <v>2404</v>
      </c>
      <c r="D15" s="19">
        <v>152338</v>
      </c>
    </row>
    <row r="16" spans="1:16" x14ac:dyDescent="0.2">
      <c r="A16" s="19" t="s">
        <v>35</v>
      </c>
      <c r="B16" s="19">
        <v>120680</v>
      </c>
      <c r="C16" s="19">
        <v>2307</v>
      </c>
      <c r="D16" s="19">
        <v>122987</v>
      </c>
    </row>
    <row r="17" spans="1:4" x14ac:dyDescent="0.2">
      <c r="A17" s="19" t="s">
        <v>36</v>
      </c>
      <c r="B17" s="19">
        <v>106860</v>
      </c>
      <c r="C17" s="19">
        <v>2212</v>
      </c>
      <c r="D17" s="19">
        <v>109072</v>
      </c>
    </row>
    <row r="18" spans="1:4" x14ac:dyDescent="0.2">
      <c r="A18" s="19" t="s">
        <v>37</v>
      </c>
      <c r="B18" s="19">
        <v>112032</v>
      </c>
      <c r="C18" s="19">
        <v>2423</v>
      </c>
      <c r="D18" s="19">
        <v>114455</v>
      </c>
    </row>
    <row r="19" spans="1:4" x14ac:dyDescent="0.2">
      <c r="A19" s="19" t="s">
        <v>38</v>
      </c>
      <c r="B19" s="19">
        <v>133394</v>
      </c>
      <c r="C19" s="19">
        <v>3084</v>
      </c>
      <c r="D19" s="19">
        <v>136478</v>
      </c>
    </row>
    <row r="20" spans="1:4" x14ac:dyDescent="0.2">
      <c r="A20" s="19" t="s">
        <v>39</v>
      </c>
      <c r="B20" s="19">
        <v>103548</v>
      </c>
      <c r="C20" s="19">
        <v>2827</v>
      </c>
      <c r="D20" s="19">
        <v>106375</v>
      </c>
    </row>
    <row r="21" spans="1:4" x14ac:dyDescent="0.2">
      <c r="A21" s="19" t="s">
        <v>40</v>
      </c>
      <c r="B21" s="19">
        <v>125491</v>
      </c>
      <c r="C21" s="19">
        <v>3343</v>
      </c>
      <c r="D21" s="19">
        <v>128834</v>
      </c>
    </row>
    <row r="22" spans="1:4" x14ac:dyDescent="0.2">
      <c r="A22" s="19" t="s">
        <v>41</v>
      </c>
      <c r="B22" s="19">
        <v>131007</v>
      </c>
      <c r="C22" s="19">
        <v>3363</v>
      </c>
      <c r="D22" s="19">
        <v>134370</v>
      </c>
    </row>
    <row r="23" spans="1:4" x14ac:dyDescent="0.2">
      <c r="A23" s="19" t="s">
        <v>42</v>
      </c>
      <c r="B23" s="19">
        <v>120403</v>
      </c>
      <c r="C23" s="19">
        <v>2970</v>
      </c>
      <c r="D23" s="19">
        <v>123373</v>
      </c>
    </row>
    <row r="24" spans="1:4" x14ac:dyDescent="0.2">
      <c r="A24" s="19" t="s">
        <v>43</v>
      </c>
      <c r="B24" s="19">
        <v>141122</v>
      </c>
      <c r="C24" s="19">
        <v>3143</v>
      </c>
      <c r="D24" s="19">
        <v>144265</v>
      </c>
    </row>
    <row r="25" spans="1:4" x14ac:dyDescent="0.2">
      <c r="A25" s="19" t="s">
        <v>44</v>
      </c>
      <c r="B25" s="19">
        <v>139465</v>
      </c>
      <c r="C25" s="19">
        <v>2752</v>
      </c>
      <c r="D25" s="19">
        <v>142217</v>
      </c>
    </row>
    <row r="26" spans="1:4" x14ac:dyDescent="0.2">
      <c r="A26" s="19" t="s">
        <v>45</v>
      </c>
      <c r="B26" s="19">
        <v>125575</v>
      </c>
      <c r="C26" s="19">
        <v>2597</v>
      </c>
      <c r="D26" s="19">
        <v>128172</v>
      </c>
    </row>
    <row r="27" spans="1:4" x14ac:dyDescent="0.2">
      <c r="A27" s="19" t="s">
        <v>46</v>
      </c>
      <c r="B27" s="19">
        <v>128761</v>
      </c>
      <c r="C27" s="19">
        <v>3057</v>
      </c>
      <c r="D27" s="19">
        <v>131818</v>
      </c>
    </row>
    <row r="28" spans="1:4" x14ac:dyDescent="0.2">
      <c r="A28" s="19" t="s">
        <v>47</v>
      </c>
      <c r="B28" s="19">
        <v>126064</v>
      </c>
      <c r="C28" s="19">
        <v>2659</v>
      </c>
      <c r="D28" s="19">
        <v>128723</v>
      </c>
    </row>
    <row r="29" spans="1:4" x14ac:dyDescent="0.2">
      <c r="A29" s="19" t="s">
        <v>48</v>
      </c>
      <c r="B29" s="19">
        <v>110821</v>
      </c>
      <c r="C29" s="19">
        <v>2583</v>
      </c>
      <c r="D29" s="19">
        <v>113404</v>
      </c>
    </row>
    <row r="30" spans="1:4" x14ac:dyDescent="0.2">
      <c r="A30" s="19" t="s">
        <v>49</v>
      </c>
      <c r="B30" s="19">
        <v>142255</v>
      </c>
      <c r="C30" s="19">
        <v>3033</v>
      </c>
      <c r="D30" s="19">
        <v>145288</v>
      </c>
    </row>
    <row r="31" spans="1:4" x14ac:dyDescent="0.2">
      <c r="A31" s="19" t="s">
        <v>50</v>
      </c>
      <c r="B31" s="19">
        <v>141179</v>
      </c>
      <c r="C31" s="19">
        <v>2803</v>
      </c>
      <c r="D31" s="19">
        <v>143982</v>
      </c>
    </row>
    <row r="32" spans="1:4" x14ac:dyDescent="0.2">
      <c r="A32" s="19" t="s">
        <v>51</v>
      </c>
      <c r="B32" s="19">
        <v>139515</v>
      </c>
      <c r="C32" s="19">
        <v>3203</v>
      </c>
      <c r="D32" s="19">
        <v>142718</v>
      </c>
    </row>
    <row r="33" spans="1:4" x14ac:dyDescent="0.2">
      <c r="A33" s="19" t="s">
        <v>52</v>
      </c>
      <c r="B33" s="19">
        <v>152640</v>
      </c>
      <c r="C33" s="19">
        <v>3277</v>
      </c>
      <c r="D33" s="19">
        <v>155917</v>
      </c>
    </row>
    <row r="34" spans="1:4" x14ac:dyDescent="0.2">
      <c r="A34" s="19" t="s">
        <v>53</v>
      </c>
      <c r="B34" s="19">
        <v>140836</v>
      </c>
      <c r="C34" s="19">
        <v>2537</v>
      </c>
      <c r="D34" s="19">
        <v>143373</v>
      </c>
    </row>
    <row r="35" spans="1:4" x14ac:dyDescent="0.2">
      <c r="A35" s="21" t="s">
        <v>54</v>
      </c>
      <c r="B35" s="21">
        <v>133534</v>
      </c>
      <c r="C35" s="21">
        <v>4122</v>
      </c>
      <c r="D35" s="21">
        <v>137656</v>
      </c>
    </row>
    <row r="36" spans="1:4" ht="22.5" customHeight="1" x14ac:dyDescent="0.2">
      <c r="A36" s="100" t="s">
        <v>55</v>
      </c>
      <c r="B36" s="100"/>
      <c r="C36" s="100"/>
      <c r="D36" s="100"/>
    </row>
    <row r="37" spans="1:4" ht="33.75" customHeight="1" x14ac:dyDescent="0.2">
      <c r="A37" s="100" t="s">
        <v>56</v>
      </c>
      <c r="B37" s="100"/>
      <c r="C37" s="100"/>
      <c r="D37" s="100"/>
    </row>
    <row r="38" spans="1:4" x14ac:dyDescent="0.2">
      <c r="A38" s="100" t="s">
        <v>57</v>
      </c>
      <c r="B38" s="100"/>
      <c r="C38" s="100"/>
      <c r="D38" s="100"/>
    </row>
    <row r="39" spans="1:4" x14ac:dyDescent="0.2">
      <c r="A39" s="100" t="s">
        <v>58</v>
      </c>
      <c r="B39" s="100"/>
      <c r="C39" s="100"/>
      <c r="D39" s="100"/>
    </row>
  </sheetData>
  <sheetProtection sheet="1"/>
  <mergeCells count="6">
    <mergeCell ref="A39:D39"/>
    <mergeCell ref="B1:E1"/>
    <mergeCell ref="B9:C9"/>
    <mergeCell ref="A36:D36"/>
    <mergeCell ref="A37:D37"/>
    <mergeCell ref="A38:D38"/>
  </mergeCells>
  <hyperlinks>
    <hyperlink ref="A7" r:id="rId1" xr:uid="{00000000-0004-0000-0100-000000000000}"/>
  </hyperlinks>
  <pageMargins left="0.7" right="0.7" top="0.75" bottom="0.75" header="0.3" footer="0.3"/>
  <pageSetup paperSize="9" orientation="portrait"/>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37"/>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542</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58" t="s">
        <v>543</v>
      </c>
      <c r="B10" s="20" t="s">
        <v>30</v>
      </c>
      <c r="C10" s="20" t="s">
        <v>31</v>
      </c>
      <c r="D10" s="20" t="s">
        <v>42</v>
      </c>
      <c r="E10" s="20" t="s">
        <v>97</v>
      </c>
      <c r="F10" s="20" t="s">
        <v>98</v>
      </c>
    </row>
    <row r="11" spans="1:16" x14ac:dyDescent="0.2">
      <c r="A11" s="58" t="s">
        <v>544</v>
      </c>
      <c r="B11" s="58">
        <v>343</v>
      </c>
      <c r="C11" s="58">
        <v>350</v>
      </c>
      <c r="D11" s="58">
        <v>0</v>
      </c>
      <c r="E11" s="58">
        <v>1642</v>
      </c>
      <c r="F11" s="58">
        <v>1642</v>
      </c>
    </row>
    <row r="12" spans="1:16" x14ac:dyDescent="0.2">
      <c r="A12" s="58" t="s">
        <v>545</v>
      </c>
      <c r="B12" s="58">
        <v>144</v>
      </c>
      <c r="C12" s="58">
        <v>187</v>
      </c>
      <c r="D12" s="58">
        <v>326</v>
      </c>
      <c r="E12" s="58">
        <v>1311</v>
      </c>
      <c r="F12" s="58">
        <v>3603</v>
      </c>
    </row>
    <row r="13" spans="1:16" x14ac:dyDescent="0.2">
      <c r="A13" s="58" t="s">
        <v>546</v>
      </c>
      <c r="B13" s="58">
        <v>38</v>
      </c>
      <c r="C13" s="58">
        <v>79</v>
      </c>
      <c r="D13" s="58">
        <v>161</v>
      </c>
      <c r="E13" s="58">
        <v>402</v>
      </c>
      <c r="F13" s="58">
        <v>1111</v>
      </c>
    </row>
    <row r="14" spans="1:16" x14ac:dyDescent="0.2">
      <c r="A14" s="58" t="s">
        <v>547</v>
      </c>
      <c r="B14" s="58">
        <v>50</v>
      </c>
      <c r="C14" s="58">
        <v>52</v>
      </c>
      <c r="D14" s="58">
        <v>55</v>
      </c>
      <c r="E14" s="58">
        <v>278</v>
      </c>
      <c r="F14" s="58">
        <v>571</v>
      </c>
    </row>
    <row r="15" spans="1:16" x14ac:dyDescent="0.2">
      <c r="A15" s="58" t="s">
        <v>548</v>
      </c>
      <c r="B15" s="58">
        <v>54</v>
      </c>
      <c r="C15" s="58">
        <v>55</v>
      </c>
      <c r="D15" s="58">
        <v>51</v>
      </c>
      <c r="E15" s="58">
        <v>313</v>
      </c>
      <c r="F15" s="58">
        <v>680</v>
      </c>
    </row>
    <row r="16" spans="1:16" x14ac:dyDescent="0.2">
      <c r="A16" s="58" t="s">
        <v>549</v>
      </c>
      <c r="B16" s="58">
        <v>155</v>
      </c>
      <c r="C16" s="58">
        <v>145</v>
      </c>
      <c r="D16" s="58">
        <v>61</v>
      </c>
      <c r="E16" s="58">
        <v>570</v>
      </c>
      <c r="F16" s="58">
        <v>959</v>
      </c>
    </row>
    <row r="17" spans="1:6" x14ac:dyDescent="0.2">
      <c r="A17" s="58" t="s">
        <v>550</v>
      </c>
      <c r="B17" s="58">
        <v>188</v>
      </c>
      <c r="C17" s="58">
        <v>180</v>
      </c>
      <c r="D17" s="58">
        <v>178</v>
      </c>
      <c r="E17" s="58">
        <v>1272</v>
      </c>
      <c r="F17" s="58">
        <v>2781</v>
      </c>
    </row>
    <row r="18" spans="1:6" x14ac:dyDescent="0.2">
      <c r="A18" s="58" t="s">
        <v>551</v>
      </c>
      <c r="B18" s="58">
        <v>161</v>
      </c>
      <c r="C18" s="58">
        <v>173</v>
      </c>
      <c r="D18" s="58">
        <v>220</v>
      </c>
      <c r="E18" s="58">
        <v>819</v>
      </c>
      <c r="F18" s="58">
        <v>2041</v>
      </c>
    </row>
    <row r="19" spans="1:6" x14ac:dyDescent="0.2">
      <c r="A19" s="58" t="s">
        <v>552</v>
      </c>
      <c r="B19" s="58">
        <v>128</v>
      </c>
      <c r="C19" s="58">
        <v>152</v>
      </c>
      <c r="D19" s="58">
        <v>218</v>
      </c>
      <c r="E19" s="58">
        <v>858</v>
      </c>
      <c r="F19" s="58">
        <v>2070</v>
      </c>
    </row>
    <row r="20" spans="1:6" x14ac:dyDescent="0.2">
      <c r="A20" s="58" t="s">
        <v>553</v>
      </c>
      <c r="B20" s="58">
        <v>124</v>
      </c>
      <c r="C20" s="58">
        <v>114</v>
      </c>
      <c r="D20" s="58">
        <v>156</v>
      </c>
      <c r="E20" s="58">
        <v>627</v>
      </c>
      <c r="F20" s="58">
        <v>1370</v>
      </c>
    </row>
    <row r="21" spans="1:6" x14ac:dyDescent="0.2">
      <c r="A21" s="58" t="s">
        <v>554</v>
      </c>
      <c r="B21" s="58">
        <v>83</v>
      </c>
      <c r="C21" s="58">
        <v>103</v>
      </c>
      <c r="D21" s="58">
        <v>193</v>
      </c>
      <c r="E21" s="58">
        <v>570</v>
      </c>
      <c r="F21" s="58">
        <v>1539</v>
      </c>
    </row>
    <row r="22" spans="1:6" x14ac:dyDescent="0.2">
      <c r="A22" s="58" t="s">
        <v>555</v>
      </c>
      <c r="B22" s="58">
        <v>99</v>
      </c>
      <c r="C22" s="58">
        <v>130</v>
      </c>
      <c r="D22" s="58">
        <v>172</v>
      </c>
      <c r="E22" s="58">
        <v>732</v>
      </c>
      <c r="F22" s="58">
        <v>1811</v>
      </c>
    </row>
    <row r="23" spans="1:6" x14ac:dyDescent="0.2">
      <c r="A23" s="58" t="s">
        <v>556</v>
      </c>
      <c r="B23" s="58">
        <v>59</v>
      </c>
      <c r="C23" s="58">
        <v>87</v>
      </c>
      <c r="D23" s="58">
        <v>201</v>
      </c>
      <c r="E23" s="58">
        <v>472</v>
      </c>
      <c r="F23" s="58">
        <v>1324</v>
      </c>
    </row>
    <row r="24" spans="1:6" x14ac:dyDescent="0.2">
      <c r="A24" s="58" t="s">
        <v>557</v>
      </c>
      <c r="B24" s="58">
        <v>42</v>
      </c>
      <c r="C24" s="58">
        <v>66</v>
      </c>
      <c r="D24" s="58">
        <v>109</v>
      </c>
      <c r="E24" s="58">
        <v>314</v>
      </c>
      <c r="F24" s="58">
        <v>814</v>
      </c>
    </row>
    <row r="25" spans="1:6" x14ac:dyDescent="0.2">
      <c r="A25" s="58" t="s">
        <v>558</v>
      </c>
      <c r="B25" s="58">
        <v>49</v>
      </c>
      <c r="C25" s="58">
        <v>37</v>
      </c>
      <c r="D25" s="58">
        <v>51</v>
      </c>
      <c r="E25" s="58">
        <v>254</v>
      </c>
      <c r="F25" s="58">
        <v>581</v>
      </c>
    </row>
    <row r="26" spans="1:6" x14ac:dyDescent="0.2">
      <c r="A26" s="58" t="s">
        <v>559</v>
      </c>
      <c r="B26" s="58">
        <v>334</v>
      </c>
      <c r="C26" s="58">
        <v>380</v>
      </c>
      <c r="D26" s="58">
        <v>346</v>
      </c>
      <c r="E26" s="58">
        <v>1886</v>
      </c>
      <c r="F26" s="58">
        <v>3761</v>
      </c>
    </row>
    <row r="27" spans="1:6" x14ac:dyDescent="0.2">
      <c r="A27" s="58" t="s">
        <v>560</v>
      </c>
      <c r="B27" s="58">
        <v>234</v>
      </c>
      <c r="C27" s="58">
        <v>208</v>
      </c>
      <c r="D27" s="58">
        <v>185</v>
      </c>
      <c r="E27" s="58">
        <v>1210</v>
      </c>
      <c r="F27" s="58">
        <v>2475</v>
      </c>
    </row>
    <row r="28" spans="1:6" x14ac:dyDescent="0.2">
      <c r="A28" s="58" t="s">
        <v>561</v>
      </c>
      <c r="B28" s="58">
        <v>73</v>
      </c>
      <c r="C28" s="58">
        <v>35</v>
      </c>
      <c r="D28" s="58">
        <v>65</v>
      </c>
      <c r="E28" s="58">
        <v>306</v>
      </c>
      <c r="F28" s="58">
        <v>750</v>
      </c>
    </row>
    <row r="29" spans="1:6" x14ac:dyDescent="0.2">
      <c r="A29" s="58" t="s">
        <v>562</v>
      </c>
      <c r="B29" s="58">
        <v>56</v>
      </c>
      <c r="C29" s="58">
        <v>40</v>
      </c>
      <c r="D29" s="58">
        <v>91</v>
      </c>
      <c r="E29" s="58">
        <v>297</v>
      </c>
      <c r="F29" s="58">
        <v>785</v>
      </c>
    </row>
    <row r="30" spans="1:6" x14ac:dyDescent="0.2">
      <c r="A30" s="58" t="s">
        <v>563</v>
      </c>
      <c r="B30" s="58">
        <v>34</v>
      </c>
      <c r="C30" s="58">
        <v>39</v>
      </c>
      <c r="D30" s="58">
        <v>68</v>
      </c>
      <c r="E30" s="58">
        <v>255</v>
      </c>
      <c r="F30" s="58">
        <v>614</v>
      </c>
    </row>
    <row r="31" spans="1:6" x14ac:dyDescent="0.2">
      <c r="A31" s="58" t="s">
        <v>564</v>
      </c>
      <c r="B31" s="58">
        <v>22</v>
      </c>
      <c r="C31" s="58">
        <v>12</v>
      </c>
      <c r="D31" s="58">
        <v>28</v>
      </c>
      <c r="E31" s="58">
        <v>118</v>
      </c>
      <c r="F31" s="58">
        <v>305</v>
      </c>
    </row>
    <row r="32" spans="1:6" x14ac:dyDescent="0.2">
      <c r="A32" s="58" t="s">
        <v>565</v>
      </c>
      <c r="B32" s="58">
        <v>19</v>
      </c>
      <c r="C32" s="58">
        <v>17</v>
      </c>
      <c r="D32" s="58">
        <v>35</v>
      </c>
      <c r="E32" s="58">
        <v>111</v>
      </c>
      <c r="F32" s="58">
        <v>278</v>
      </c>
    </row>
    <row r="33" spans="1:6" x14ac:dyDescent="0.2">
      <c r="A33" s="58" t="s">
        <v>566</v>
      </c>
      <c r="B33" s="58">
        <v>0</v>
      </c>
      <c r="C33" s="58">
        <v>0</v>
      </c>
      <c r="D33" s="58">
        <v>0</v>
      </c>
      <c r="E33" s="58">
        <v>0</v>
      </c>
      <c r="F33" s="58">
        <v>3</v>
      </c>
    </row>
    <row r="34" spans="1:6" x14ac:dyDescent="0.2">
      <c r="A34" s="58" t="s">
        <v>160</v>
      </c>
      <c r="B34" s="58">
        <v>0</v>
      </c>
      <c r="C34" s="58">
        <v>1</v>
      </c>
      <c r="D34" s="58">
        <v>0</v>
      </c>
      <c r="E34" s="58">
        <v>3</v>
      </c>
      <c r="F34" s="58">
        <v>4</v>
      </c>
    </row>
    <row r="35" spans="1:6" x14ac:dyDescent="0.2">
      <c r="A35" s="59" t="s">
        <v>29</v>
      </c>
      <c r="B35" s="59">
        <v>2489</v>
      </c>
      <c r="C35" s="59">
        <v>2642</v>
      </c>
      <c r="D35" s="59">
        <v>2970</v>
      </c>
      <c r="E35" s="59">
        <v>14620</v>
      </c>
      <c r="F35" s="59">
        <v>31872</v>
      </c>
    </row>
    <row r="36" spans="1:6" x14ac:dyDescent="0.2">
      <c r="A36" s="100" t="s">
        <v>58</v>
      </c>
      <c r="B36" s="100"/>
      <c r="C36" s="100"/>
      <c r="D36" s="100"/>
      <c r="E36" s="100"/>
      <c r="F36" s="100"/>
    </row>
    <row r="37" spans="1:6" x14ac:dyDescent="0.2">
      <c r="A37" s="58"/>
      <c r="B37" s="58"/>
      <c r="C37" s="58"/>
      <c r="D37" s="58"/>
      <c r="E37" s="58"/>
      <c r="F37" s="58"/>
    </row>
  </sheetData>
  <sheetProtection sheet="1"/>
  <mergeCells count="2">
    <mergeCell ref="B1:E1"/>
    <mergeCell ref="A36:F36"/>
  </mergeCells>
  <hyperlinks>
    <hyperlink ref="A7" r:id="rId1" xr:uid="{00000000-0004-0000-1300-000000000000}"/>
  </hyperlinks>
  <pageMargins left="0.7" right="0.7" top="0.75" bottom="0.75" header="0.3" footer="0.3"/>
  <pageSetup paperSize="9" orientation="portrait"/>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38"/>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568</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row>
    <row r="10" spans="1:16" ht="33.75" x14ac:dyDescent="0.2">
      <c r="A10" s="60" t="s">
        <v>26</v>
      </c>
      <c r="B10" s="20" t="s">
        <v>569</v>
      </c>
      <c r="C10" s="20" t="s">
        <v>570</v>
      </c>
      <c r="D10" s="20" t="s">
        <v>571</v>
      </c>
      <c r="E10" s="20" t="s">
        <v>572</v>
      </c>
      <c r="F10" s="20" t="s">
        <v>573</v>
      </c>
      <c r="G10" s="20" t="s">
        <v>574</v>
      </c>
      <c r="H10" s="20" t="s">
        <v>540</v>
      </c>
      <c r="I10" s="20" t="s">
        <v>29</v>
      </c>
    </row>
    <row r="11" spans="1:16" x14ac:dyDescent="0.2">
      <c r="A11" s="60" t="s">
        <v>30</v>
      </c>
      <c r="B11" s="60">
        <v>136</v>
      </c>
      <c r="C11" s="60">
        <v>852</v>
      </c>
      <c r="D11" s="60">
        <v>38</v>
      </c>
      <c r="E11" s="60">
        <v>143</v>
      </c>
      <c r="F11" s="60">
        <v>366</v>
      </c>
      <c r="G11" s="60">
        <v>9</v>
      </c>
      <c r="H11" s="60">
        <v>0</v>
      </c>
      <c r="I11" s="60">
        <v>1544</v>
      </c>
    </row>
    <row r="12" spans="1:16" x14ac:dyDescent="0.2">
      <c r="A12" s="60" t="s">
        <v>31</v>
      </c>
      <c r="B12" s="60">
        <v>119</v>
      </c>
      <c r="C12" s="60">
        <v>979</v>
      </c>
      <c r="D12" s="60">
        <v>32</v>
      </c>
      <c r="E12" s="60">
        <v>179</v>
      </c>
      <c r="F12" s="60">
        <v>427</v>
      </c>
      <c r="G12" s="60">
        <v>7</v>
      </c>
      <c r="H12" s="60">
        <v>0</v>
      </c>
      <c r="I12" s="60">
        <v>1743</v>
      </c>
    </row>
    <row r="13" spans="1:16" x14ac:dyDescent="0.2">
      <c r="A13" s="60" t="s">
        <v>32</v>
      </c>
      <c r="B13" s="60">
        <v>169</v>
      </c>
      <c r="C13" s="60">
        <v>827</v>
      </c>
      <c r="D13" s="60">
        <v>43</v>
      </c>
      <c r="E13" s="60">
        <v>138</v>
      </c>
      <c r="F13" s="60">
        <v>324</v>
      </c>
      <c r="G13" s="60">
        <v>8</v>
      </c>
      <c r="H13" s="60">
        <v>0</v>
      </c>
      <c r="I13" s="60">
        <v>1509</v>
      </c>
    </row>
    <row r="14" spans="1:16" x14ac:dyDescent="0.2">
      <c r="A14" s="60" t="s">
        <v>33</v>
      </c>
      <c r="B14" s="60">
        <v>95</v>
      </c>
      <c r="C14" s="60">
        <v>773</v>
      </c>
      <c r="D14" s="60">
        <v>56</v>
      </c>
      <c r="E14" s="60">
        <v>138</v>
      </c>
      <c r="F14" s="60">
        <v>298</v>
      </c>
      <c r="G14" s="60">
        <v>6</v>
      </c>
      <c r="H14" s="60">
        <v>0</v>
      </c>
      <c r="I14" s="60">
        <v>1366</v>
      </c>
    </row>
    <row r="15" spans="1:16" x14ac:dyDescent="0.2">
      <c r="A15" s="60" t="s">
        <v>34</v>
      </c>
      <c r="B15" s="60">
        <v>165</v>
      </c>
      <c r="C15" s="60">
        <v>814</v>
      </c>
      <c r="D15" s="60">
        <v>61</v>
      </c>
      <c r="E15" s="60">
        <v>114</v>
      </c>
      <c r="F15" s="60">
        <v>306</v>
      </c>
      <c r="G15" s="60">
        <v>17</v>
      </c>
      <c r="H15" s="60">
        <v>39</v>
      </c>
      <c r="I15" s="60">
        <v>1516</v>
      </c>
    </row>
    <row r="16" spans="1:16" x14ac:dyDescent="0.2">
      <c r="A16" s="60" t="s">
        <v>35</v>
      </c>
      <c r="B16" s="60">
        <v>136</v>
      </c>
      <c r="C16" s="60">
        <v>881</v>
      </c>
      <c r="D16" s="60">
        <v>29</v>
      </c>
      <c r="E16" s="60">
        <v>119</v>
      </c>
      <c r="F16" s="60">
        <v>264</v>
      </c>
      <c r="G16" s="60">
        <v>12</v>
      </c>
      <c r="H16" s="60">
        <v>0</v>
      </c>
      <c r="I16" s="60">
        <v>1441</v>
      </c>
    </row>
    <row r="17" spans="1:9" x14ac:dyDescent="0.2">
      <c r="A17" s="60" t="s">
        <v>36</v>
      </c>
      <c r="B17" s="60">
        <v>209</v>
      </c>
      <c r="C17" s="60">
        <v>845</v>
      </c>
      <c r="D17" s="60">
        <v>45</v>
      </c>
      <c r="E17" s="60">
        <v>99</v>
      </c>
      <c r="F17" s="60">
        <v>242</v>
      </c>
      <c r="G17" s="60">
        <v>7</v>
      </c>
      <c r="H17" s="60">
        <v>0</v>
      </c>
      <c r="I17" s="60">
        <v>1447</v>
      </c>
    </row>
    <row r="18" spans="1:9" x14ac:dyDescent="0.2">
      <c r="A18" s="60" t="s">
        <v>37</v>
      </c>
      <c r="B18" s="60">
        <v>327</v>
      </c>
      <c r="C18" s="60">
        <v>864</v>
      </c>
      <c r="D18" s="60">
        <v>52</v>
      </c>
      <c r="E18" s="60">
        <v>101</v>
      </c>
      <c r="F18" s="60">
        <v>275</v>
      </c>
      <c r="G18" s="60">
        <v>5</v>
      </c>
      <c r="H18" s="60">
        <v>0</v>
      </c>
      <c r="I18" s="60">
        <v>1624</v>
      </c>
    </row>
    <row r="19" spans="1:9" x14ac:dyDescent="0.2">
      <c r="A19" s="60" t="s">
        <v>38</v>
      </c>
      <c r="B19" s="60">
        <v>269</v>
      </c>
      <c r="C19" s="60">
        <v>1285</v>
      </c>
      <c r="D19" s="60">
        <v>40</v>
      </c>
      <c r="E19" s="60">
        <v>107</v>
      </c>
      <c r="F19" s="60">
        <v>294</v>
      </c>
      <c r="G19" s="60">
        <v>9</v>
      </c>
      <c r="H19" s="60">
        <v>13</v>
      </c>
      <c r="I19" s="60">
        <v>2017</v>
      </c>
    </row>
    <row r="20" spans="1:9" x14ac:dyDescent="0.2">
      <c r="A20" s="60" t="s">
        <v>39</v>
      </c>
      <c r="B20" s="60">
        <v>254</v>
      </c>
      <c r="C20" s="60">
        <v>944</v>
      </c>
      <c r="D20" s="60">
        <v>62</v>
      </c>
      <c r="E20" s="60">
        <v>123</v>
      </c>
      <c r="F20" s="60">
        <v>279</v>
      </c>
      <c r="G20" s="60">
        <v>7</v>
      </c>
      <c r="H20" s="60">
        <v>0</v>
      </c>
      <c r="I20" s="60">
        <v>1669</v>
      </c>
    </row>
    <row r="21" spans="1:9" x14ac:dyDescent="0.2">
      <c r="A21" s="60" t="s">
        <v>40</v>
      </c>
      <c r="B21" s="60">
        <v>351</v>
      </c>
      <c r="C21" s="60">
        <v>1380</v>
      </c>
      <c r="D21" s="60">
        <v>70</v>
      </c>
      <c r="E21" s="60">
        <v>179</v>
      </c>
      <c r="F21" s="60">
        <v>276</v>
      </c>
      <c r="G21" s="60">
        <v>7</v>
      </c>
      <c r="H21" s="60">
        <v>1</v>
      </c>
      <c r="I21" s="60">
        <v>2264</v>
      </c>
    </row>
    <row r="22" spans="1:9" x14ac:dyDescent="0.2">
      <c r="A22" s="60" t="s">
        <v>41</v>
      </c>
      <c r="B22" s="60">
        <v>317</v>
      </c>
      <c r="C22" s="60">
        <v>1344</v>
      </c>
      <c r="D22" s="60">
        <v>60</v>
      </c>
      <c r="E22" s="60">
        <v>159</v>
      </c>
      <c r="F22" s="60">
        <v>306</v>
      </c>
      <c r="G22" s="60">
        <v>10</v>
      </c>
      <c r="H22" s="60">
        <v>0</v>
      </c>
      <c r="I22" s="60">
        <v>2196</v>
      </c>
    </row>
    <row r="23" spans="1:9" x14ac:dyDescent="0.2">
      <c r="A23" s="60" t="s">
        <v>42</v>
      </c>
      <c r="B23" s="60">
        <v>332</v>
      </c>
      <c r="C23" s="60">
        <v>1095</v>
      </c>
      <c r="D23" s="60">
        <v>84</v>
      </c>
      <c r="E23" s="60">
        <v>161</v>
      </c>
      <c r="F23" s="60">
        <v>256</v>
      </c>
      <c r="G23" s="60">
        <v>7</v>
      </c>
      <c r="H23" s="60">
        <v>0</v>
      </c>
      <c r="I23" s="60">
        <v>1935</v>
      </c>
    </row>
    <row r="24" spans="1:9" x14ac:dyDescent="0.2">
      <c r="A24" s="60" t="s">
        <v>43</v>
      </c>
      <c r="B24" s="60">
        <v>280</v>
      </c>
      <c r="C24" s="60">
        <v>1357</v>
      </c>
      <c r="D24" s="60">
        <v>55</v>
      </c>
      <c r="E24" s="60">
        <v>233</v>
      </c>
      <c r="F24" s="60">
        <v>288</v>
      </c>
      <c r="G24" s="60">
        <v>5</v>
      </c>
      <c r="H24" s="60">
        <v>0</v>
      </c>
      <c r="I24" s="60">
        <v>2218</v>
      </c>
    </row>
    <row r="25" spans="1:9" x14ac:dyDescent="0.2">
      <c r="A25" s="60" t="s">
        <v>44</v>
      </c>
      <c r="B25" s="60">
        <v>264</v>
      </c>
      <c r="C25" s="60">
        <v>1073</v>
      </c>
      <c r="D25" s="60">
        <v>38</v>
      </c>
      <c r="E25" s="60">
        <v>210</v>
      </c>
      <c r="F25" s="60">
        <v>230</v>
      </c>
      <c r="G25" s="60">
        <v>2</v>
      </c>
      <c r="H25" s="60">
        <v>0</v>
      </c>
      <c r="I25" s="60">
        <v>1817</v>
      </c>
    </row>
    <row r="26" spans="1:9" x14ac:dyDescent="0.2">
      <c r="A26" s="60" t="s">
        <v>45</v>
      </c>
      <c r="B26" s="60">
        <v>215</v>
      </c>
      <c r="C26" s="60">
        <v>1072</v>
      </c>
      <c r="D26" s="60">
        <v>39</v>
      </c>
      <c r="E26" s="60">
        <v>201</v>
      </c>
      <c r="F26" s="60">
        <v>205</v>
      </c>
      <c r="G26" s="60">
        <v>10</v>
      </c>
      <c r="H26" s="60">
        <v>0</v>
      </c>
      <c r="I26" s="60">
        <v>1742</v>
      </c>
    </row>
    <row r="27" spans="1:9" x14ac:dyDescent="0.2">
      <c r="A27" s="60" t="s">
        <v>46</v>
      </c>
      <c r="B27" s="60">
        <v>239</v>
      </c>
      <c r="C27" s="60">
        <v>1079</v>
      </c>
      <c r="D27" s="60">
        <v>40</v>
      </c>
      <c r="E27" s="60">
        <v>328</v>
      </c>
      <c r="F27" s="60">
        <v>262</v>
      </c>
      <c r="G27" s="60">
        <v>7</v>
      </c>
      <c r="H27" s="60">
        <v>31</v>
      </c>
      <c r="I27" s="60">
        <v>1986</v>
      </c>
    </row>
    <row r="28" spans="1:9" x14ac:dyDescent="0.2">
      <c r="A28" s="60" t="s">
        <v>47</v>
      </c>
      <c r="B28" s="60">
        <v>245</v>
      </c>
      <c r="C28" s="60">
        <v>927</v>
      </c>
      <c r="D28" s="60">
        <v>39</v>
      </c>
      <c r="E28" s="60">
        <v>223</v>
      </c>
      <c r="F28" s="60">
        <v>221</v>
      </c>
      <c r="G28" s="60">
        <v>4</v>
      </c>
      <c r="H28" s="60">
        <v>0</v>
      </c>
      <c r="I28" s="60">
        <v>1659</v>
      </c>
    </row>
    <row r="29" spans="1:9" x14ac:dyDescent="0.2">
      <c r="A29" s="60" t="s">
        <v>48</v>
      </c>
      <c r="B29" s="60">
        <v>206</v>
      </c>
      <c r="C29" s="60">
        <v>934</v>
      </c>
      <c r="D29" s="60">
        <v>37</v>
      </c>
      <c r="E29" s="60">
        <v>243</v>
      </c>
      <c r="F29" s="60">
        <v>246</v>
      </c>
      <c r="G29" s="60">
        <v>7</v>
      </c>
      <c r="H29" s="60">
        <v>0</v>
      </c>
      <c r="I29" s="60">
        <v>1673</v>
      </c>
    </row>
    <row r="30" spans="1:9" x14ac:dyDescent="0.2">
      <c r="A30" s="60" t="s">
        <v>49</v>
      </c>
      <c r="B30" s="60">
        <v>353</v>
      </c>
      <c r="C30" s="60">
        <v>992</v>
      </c>
      <c r="D30" s="60">
        <v>31</v>
      </c>
      <c r="E30" s="60">
        <v>270</v>
      </c>
      <c r="F30" s="60">
        <v>260</v>
      </c>
      <c r="G30" s="60">
        <v>10</v>
      </c>
      <c r="H30" s="60">
        <v>8</v>
      </c>
      <c r="I30" s="60">
        <v>1924</v>
      </c>
    </row>
    <row r="31" spans="1:9" x14ac:dyDescent="0.2">
      <c r="A31" s="60" t="s">
        <v>50</v>
      </c>
      <c r="B31" s="60">
        <v>264</v>
      </c>
      <c r="C31" s="60">
        <v>931</v>
      </c>
      <c r="D31" s="60">
        <v>29</v>
      </c>
      <c r="E31" s="60">
        <v>289</v>
      </c>
      <c r="F31" s="60">
        <v>211</v>
      </c>
      <c r="G31" s="60">
        <v>6</v>
      </c>
      <c r="H31" s="60">
        <v>0</v>
      </c>
      <c r="I31" s="60">
        <v>1730</v>
      </c>
    </row>
    <row r="32" spans="1:9" x14ac:dyDescent="0.2">
      <c r="A32" s="60" t="s">
        <v>51</v>
      </c>
      <c r="B32" s="60">
        <v>269</v>
      </c>
      <c r="C32" s="60">
        <v>694</v>
      </c>
      <c r="D32" s="60">
        <v>17</v>
      </c>
      <c r="E32" s="60">
        <v>333</v>
      </c>
      <c r="F32" s="60">
        <v>219</v>
      </c>
      <c r="G32" s="60">
        <v>9</v>
      </c>
      <c r="H32" s="60">
        <v>0</v>
      </c>
      <c r="I32" s="60">
        <v>1541</v>
      </c>
    </row>
    <row r="33" spans="1:9" x14ac:dyDescent="0.2">
      <c r="A33" s="60" t="s">
        <v>52</v>
      </c>
      <c r="B33" s="60">
        <v>165</v>
      </c>
      <c r="C33" s="60">
        <v>955</v>
      </c>
      <c r="D33" s="60">
        <v>21</v>
      </c>
      <c r="E33" s="60">
        <v>301</v>
      </c>
      <c r="F33" s="60">
        <v>213</v>
      </c>
      <c r="G33" s="60">
        <v>5</v>
      </c>
      <c r="H33" s="60">
        <v>16</v>
      </c>
      <c r="I33" s="60">
        <v>1676</v>
      </c>
    </row>
    <row r="34" spans="1:9" x14ac:dyDescent="0.2">
      <c r="A34" s="60" t="s">
        <v>53</v>
      </c>
      <c r="B34" s="60">
        <v>53</v>
      </c>
      <c r="C34" s="60">
        <v>521</v>
      </c>
      <c r="D34" s="60">
        <v>16</v>
      </c>
      <c r="E34" s="60">
        <v>195</v>
      </c>
      <c r="F34" s="60">
        <v>189</v>
      </c>
      <c r="G34" s="60">
        <v>11</v>
      </c>
      <c r="H34" s="60">
        <v>6</v>
      </c>
      <c r="I34" s="60">
        <v>991</v>
      </c>
    </row>
    <row r="35" spans="1:9" x14ac:dyDescent="0.2">
      <c r="A35" s="61" t="s">
        <v>54</v>
      </c>
      <c r="B35" s="61">
        <v>19</v>
      </c>
      <c r="C35" s="61">
        <v>482</v>
      </c>
      <c r="D35" s="61">
        <v>2</v>
      </c>
      <c r="E35" s="61">
        <v>126</v>
      </c>
      <c r="F35" s="61">
        <v>203</v>
      </c>
      <c r="G35" s="61">
        <v>6</v>
      </c>
      <c r="H35" s="61">
        <v>3</v>
      </c>
      <c r="I35" s="61">
        <v>841</v>
      </c>
    </row>
    <row r="36" spans="1:9" x14ac:dyDescent="0.2">
      <c r="A36" s="100" t="s">
        <v>55</v>
      </c>
      <c r="B36" s="100"/>
      <c r="C36" s="100"/>
      <c r="D36" s="100"/>
      <c r="E36" s="100"/>
      <c r="F36" s="100"/>
      <c r="G36" s="100"/>
      <c r="H36" s="100"/>
      <c r="I36" s="100"/>
    </row>
    <row r="37" spans="1:9" ht="22.5" customHeight="1" x14ac:dyDescent="0.2">
      <c r="A37" s="100" t="s">
        <v>56</v>
      </c>
      <c r="B37" s="100"/>
      <c r="C37" s="100"/>
      <c r="D37" s="100"/>
      <c r="E37" s="100"/>
      <c r="F37" s="100"/>
      <c r="G37" s="100"/>
      <c r="H37" s="100"/>
      <c r="I37" s="100"/>
    </row>
    <row r="38" spans="1:9" x14ac:dyDescent="0.2">
      <c r="A38" s="100" t="s">
        <v>58</v>
      </c>
      <c r="B38" s="100"/>
      <c r="C38" s="100"/>
      <c r="D38" s="100"/>
      <c r="E38" s="100"/>
      <c r="F38" s="100"/>
      <c r="G38" s="100"/>
      <c r="H38" s="100"/>
      <c r="I38" s="100"/>
    </row>
  </sheetData>
  <sheetProtection sheet="1"/>
  <mergeCells count="4">
    <mergeCell ref="B1:E1"/>
    <mergeCell ref="A36:I36"/>
    <mergeCell ref="A37:I37"/>
    <mergeCell ref="A38:I38"/>
  </mergeCells>
  <hyperlinks>
    <hyperlink ref="A7" r:id="rId1" xr:uid="{00000000-0004-0000-1400-000000000000}"/>
  </hyperlinks>
  <pageMargins left="0.7" right="0.7" top="0.75" bottom="0.75" header="0.3" footer="0.3"/>
  <pageSetup paperSize="9" orientation="portrait"/>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38"/>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576</v>
      </c>
    </row>
    <row r="6" spans="1:16" ht="15.95" customHeight="1" x14ac:dyDescent="0.2">
      <c r="A6" s="12" t="s">
        <v>24</v>
      </c>
    </row>
    <row r="7" spans="1:16" ht="15" customHeight="1" x14ac:dyDescent="0.2">
      <c r="A7" s="6" t="s">
        <v>22</v>
      </c>
    </row>
    <row r="9" spans="1:16" x14ac:dyDescent="0.2">
      <c r="A9" s="18"/>
      <c r="B9" s="18"/>
      <c r="C9" s="18"/>
      <c r="D9" s="18"/>
      <c r="E9" s="18"/>
      <c r="F9" s="18"/>
    </row>
    <row r="10" spans="1:16" ht="33.75" x14ac:dyDescent="0.2">
      <c r="A10" s="62" t="s">
        <v>26</v>
      </c>
      <c r="B10" s="20" t="s">
        <v>79</v>
      </c>
      <c r="C10" s="20" t="s">
        <v>80</v>
      </c>
      <c r="D10" s="20" t="s">
        <v>81</v>
      </c>
      <c r="E10" s="20" t="s">
        <v>84</v>
      </c>
      <c r="F10" s="20" t="s">
        <v>29</v>
      </c>
    </row>
    <row r="11" spans="1:16" x14ac:dyDescent="0.2">
      <c r="A11" s="62" t="s">
        <v>30</v>
      </c>
      <c r="B11" s="62">
        <v>1347</v>
      </c>
      <c r="C11" s="62">
        <v>164</v>
      </c>
      <c r="D11" s="62">
        <v>33</v>
      </c>
      <c r="E11" s="62">
        <v>0</v>
      </c>
      <c r="F11" s="62">
        <v>1544</v>
      </c>
    </row>
    <row r="12" spans="1:16" x14ac:dyDescent="0.2">
      <c r="A12" s="62" t="s">
        <v>31</v>
      </c>
      <c r="B12" s="62">
        <v>1499</v>
      </c>
      <c r="C12" s="62">
        <v>213</v>
      </c>
      <c r="D12" s="62">
        <v>31</v>
      </c>
      <c r="E12" s="62">
        <v>0</v>
      </c>
      <c r="F12" s="62">
        <v>1743</v>
      </c>
    </row>
    <row r="13" spans="1:16" x14ac:dyDescent="0.2">
      <c r="A13" s="62" t="s">
        <v>32</v>
      </c>
      <c r="B13" s="62">
        <v>1266</v>
      </c>
      <c r="C13" s="62">
        <v>203</v>
      </c>
      <c r="D13" s="62">
        <v>40</v>
      </c>
      <c r="E13" s="62">
        <v>0</v>
      </c>
      <c r="F13" s="62">
        <v>1509</v>
      </c>
    </row>
    <row r="14" spans="1:16" x14ac:dyDescent="0.2">
      <c r="A14" s="62" t="s">
        <v>33</v>
      </c>
      <c r="B14" s="62">
        <v>1158</v>
      </c>
      <c r="C14" s="62">
        <v>154</v>
      </c>
      <c r="D14" s="62">
        <v>54</v>
      </c>
      <c r="E14" s="62">
        <v>0</v>
      </c>
      <c r="F14" s="62">
        <v>1366</v>
      </c>
    </row>
    <row r="15" spans="1:16" x14ac:dyDescent="0.2">
      <c r="A15" s="62" t="s">
        <v>34</v>
      </c>
      <c r="B15" s="62">
        <v>1256</v>
      </c>
      <c r="C15" s="62">
        <v>192</v>
      </c>
      <c r="D15" s="62">
        <v>68</v>
      </c>
      <c r="E15" s="62">
        <v>0</v>
      </c>
      <c r="F15" s="62">
        <v>1516</v>
      </c>
    </row>
    <row r="16" spans="1:16" x14ac:dyDescent="0.2">
      <c r="A16" s="62" t="s">
        <v>35</v>
      </c>
      <c r="B16" s="62">
        <v>1223</v>
      </c>
      <c r="C16" s="62">
        <v>184</v>
      </c>
      <c r="D16" s="62">
        <v>34</v>
      </c>
      <c r="E16" s="62">
        <v>0</v>
      </c>
      <c r="F16" s="62">
        <v>1441</v>
      </c>
    </row>
    <row r="17" spans="1:6" x14ac:dyDescent="0.2">
      <c r="A17" s="62" t="s">
        <v>36</v>
      </c>
      <c r="B17" s="62">
        <v>1198</v>
      </c>
      <c r="C17" s="62">
        <v>208</v>
      </c>
      <c r="D17" s="62">
        <v>41</v>
      </c>
      <c r="E17" s="62">
        <v>0</v>
      </c>
      <c r="F17" s="62">
        <v>1447</v>
      </c>
    </row>
    <row r="18" spans="1:6" x14ac:dyDescent="0.2">
      <c r="A18" s="62" t="s">
        <v>37</v>
      </c>
      <c r="B18" s="62">
        <v>1264</v>
      </c>
      <c r="C18" s="62">
        <v>304</v>
      </c>
      <c r="D18" s="62">
        <v>56</v>
      </c>
      <c r="E18" s="62">
        <v>0</v>
      </c>
      <c r="F18" s="62">
        <v>1624</v>
      </c>
    </row>
    <row r="19" spans="1:6" x14ac:dyDescent="0.2">
      <c r="A19" s="62" t="s">
        <v>38</v>
      </c>
      <c r="B19" s="62">
        <v>1719</v>
      </c>
      <c r="C19" s="62">
        <v>260</v>
      </c>
      <c r="D19" s="62">
        <v>36</v>
      </c>
      <c r="E19" s="62">
        <v>2</v>
      </c>
      <c r="F19" s="62">
        <v>2017</v>
      </c>
    </row>
    <row r="20" spans="1:6" x14ac:dyDescent="0.2">
      <c r="A20" s="62" t="s">
        <v>39</v>
      </c>
      <c r="B20" s="62">
        <v>1350</v>
      </c>
      <c r="C20" s="62">
        <v>268</v>
      </c>
      <c r="D20" s="62">
        <v>51</v>
      </c>
      <c r="E20" s="62">
        <v>0</v>
      </c>
      <c r="F20" s="62">
        <v>1669</v>
      </c>
    </row>
    <row r="21" spans="1:6" x14ac:dyDescent="0.2">
      <c r="A21" s="62" t="s">
        <v>40</v>
      </c>
      <c r="B21" s="62">
        <v>1866</v>
      </c>
      <c r="C21" s="62">
        <v>332</v>
      </c>
      <c r="D21" s="62">
        <v>65</v>
      </c>
      <c r="E21" s="62">
        <v>1</v>
      </c>
      <c r="F21" s="62">
        <v>2264</v>
      </c>
    </row>
    <row r="22" spans="1:6" x14ac:dyDescent="0.2">
      <c r="A22" s="62" t="s">
        <v>41</v>
      </c>
      <c r="B22" s="62">
        <v>1870</v>
      </c>
      <c r="C22" s="62">
        <v>265</v>
      </c>
      <c r="D22" s="62">
        <v>61</v>
      </c>
      <c r="E22" s="62">
        <v>0</v>
      </c>
      <c r="F22" s="62">
        <v>2196</v>
      </c>
    </row>
    <row r="23" spans="1:6" x14ac:dyDescent="0.2">
      <c r="A23" s="62" t="s">
        <v>42</v>
      </c>
      <c r="B23" s="62">
        <v>1563</v>
      </c>
      <c r="C23" s="62">
        <v>286</v>
      </c>
      <c r="D23" s="62">
        <v>86</v>
      </c>
      <c r="E23" s="62">
        <v>0</v>
      </c>
      <c r="F23" s="62">
        <v>1935</v>
      </c>
    </row>
    <row r="24" spans="1:6" x14ac:dyDescent="0.2">
      <c r="A24" s="62" t="s">
        <v>43</v>
      </c>
      <c r="B24" s="62">
        <v>1918</v>
      </c>
      <c r="C24" s="62">
        <v>255</v>
      </c>
      <c r="D24" s="62">
        <v>45</v>
      </c>
      <c r="E24" s="62">
        <v>0</v>
      </c>
      <c r="F24" s="62">
        <v>2218</v>
      </c>
    </row>
    <row r="25" spans="1:6" x14ac:dyDescent="0.2">
      <c r="A25" s="62" t="s">
        <v>44</v>
      </c>
      <c r="B25" s="62">
        <v>1521</v>
      </c>
      <c r="C25" s="62">
        <v>261</v>
      </c>
      <c r="D25" s="62">
        <v>35</v>
      </c>
      <c r="E25" s="62">
        <v>0</v>
      </c>
      <c r="F25" s="62">
        <v>1817</v>
      </c>
    </row>
    <row r="26" spans="1:6" x14ac:dyDescent="0.2">
      <c r="A26" s="62" t="s">
        <v>45</v>
      </c>
      <c r="B26" s="62">
        <v>1533</v>
      </c>
      <c r="C26" s="62">
        <v>185</v>
      </c>
      <c r="D26" s="62">
        <v>24</v>
      </c>
      <c r="E26" s="62">
        <v>0</v>
      </c>
      <c r="F26" s="62">
        <v>1742</v>
      </c>
    </row>
    <row r="27" spans="1:6" x14ac:dyDescent="0.2">
      <c r="A27" s="62" t="s">
        <v>46</v>
      </c>
      <c r="B27" s="62">
        <v>1654</v>
      </c>
      <c r="C27" s="62">
        <v>301</v>
      </c>
      <c r="D27" s="62">
        <v>31</v>
      </c>
      <c r="E27" s="62">
        <v>0</v>
      </c>
      <c r="F27" s="62">
        <v>1986</v>
      </c>
    </row>
    <row r="28" spans="1:6" x14ac:dyDescent="0.2">
      <c r="A28" s="62" t="s">
        <v>47</v>
      </c>
      <c r="B28" s="62">
        <v>1348</v>
      </c>
      <c r="C28" s="62">
        <v>273</v>
      </c>
      <c r="D28" s="62">
        <v>38</v>
      </c>
      <c r="E28" s="62">
        <v>0</v>
      </c>
      <c r="F28" s="62">
        <v>1659</v>
      </c>
    </row>
    <row r="29" spans="1:6" x14ac:dyDescent="0.2">
      <c r="A29" s="62" t="s">
        <v>48</v>
      </c>
      <c r="B29" s="62">
        <v>1385</v>
      </c>
      <c r="C29" s="62">
        <v>259</v>
      </c>
      <c r="D29" s="62">
        <v>29</v>
      </c>
      <c r="E29" s="62">
        <v>0</v>
      </c>
      <c r="F29" s="62">
        <v>1673</v>
      </c>
    </row>
    <row r="30" spans="1:6" x14ac:dyDescent="0.2">
      <c r="A30" s="62" t="s">
        <v>49</v>
      </c>
      <c r="B30" s="62">
        <v>1522</v>
      </c>
      <c r="C30" s="62">
        <v>371</v>
      </c>
      <c r="D30" s="62">
        <v>31</v>
      </c>
      <c r="E30" s="62">
        <v>0</v>
      </c>
      <c r="F30" s="62">
        <v>1924</v>
      </c>
    </row>
    <row r="31" spans="1:6" x14ac:dyDescent="0.2">
      <c r="A31" s="62" t="s">
        <v>50</v>
      </c>
      <c r="B31" s="62">
        <v>1381</v>
      </c>
      <c r="C31" s="62">
        <v>330</v>
      </c>
      <c r="D31" s="62">
        <v>19</v>
      </c>
      <c r="E31" s="62">
        <v>0</v>
      </c>
      <c r="F31" s="62">
        <v>1730</v>
      </c>
    </row>
    <row r="32" spans="1:6" x14ac:dyDescent="0.2">
      <c r="A32" s="62" t="s">
        <v>51</v>
      </c>
      <c r="B32" s="62">
        <v>1161</v>
      </c>
      <c r="C32" s="62">
        <v>362</v>
      </c>
      <c r="D32" s="62">
        <v>18</v>
      </c>
      <c r="E32" s="62">
        <v>0</v>
      </c>
      <c r="F32" s="62">
        <v>1541</v>
      </c>
    </row>
    <row r="33" spans="1:6" x14ac:dyDescent="0.2">
      <c r="A33" s="62" t="s">
        <v>52</v>
      </c>
      <c r="B33" s="62">
        <v>1473</v>
      </c>
      <c r="C33" s="62">
        <v>185</v>
      </c>
      <c r="D33" s="62">
        <v>18</v>
      </c>
      <c r="E33" s="62">
        <v>0</v>
      </c>
      <c r="F33" s="62">
        <v>1676</v>
      </c>
    </row>
    <row r="34" spans="1:6" x14ac:dyDescent="0.2">
      <c r="A34" s="62" t="s">
        <v>53</v>
      </c>
      <c r="B34" s="62">
        <v>903</v>
      </c>
      <c r="C34" s="62">
        <v>75</v>
      </c>
      <c r="D34" s="62">
        <v>12</v>
      </c>
      <c r="E34" s="62">
        <v>1</v>
      </c>
      <c r="F34" s="62">
        <v>991</v>
      </c>
    </row>
    <row r="35" spans="1:6" x14ac:dyDescent="0.2">
      <c r="A35" s="63" t="s">
        <v>54</v>
      </c>
      <c r="B35" s="63">
        <v>801</v>
      </c>
      <c r="C35" s="63">
        <v>39</v>
      </c>
      <c r="D35" s="63">
        <v>1</v>
      </c>
      <c r="E35" s="63">
        <v>0</v>
      </c>
      <c r="F35" s="63">
        <v>841</v>
      </c>
    </row>
    <row r="36" spans="1:6" ht="22.5" customHeight="1" x14ac:dyDescent="0.2">
      <c r="A36" s="100" t="s">
        <v>55</v>
      </c>
      <c r="B36" s="100"/>
      <c r="C36" s="100"/>
      <c r="D36" s="100"/>
      <c r="E36" s="100"/>
      <c r="F36" s="100"/>
    </row>
    <row r="37" spans="1:6" ht="22.5" customHeight="1" x14ac:dyDescent="0.2">
      <c r="A37" s="100" t="s">
        <v>56</v>
      </c>
      <c r="B37" s="100"/>
      <c r="C37" s="100"/>
      <c r="D37" s="100"/>
      <c r="E37" s="100"/>
      <c r="F37" s="100"/>
    </row>
    <row r="38" spans="1:6" x14ac:dyDescent="0.2">
      <c r="A38" s="100" t="s">
        <v>58</v>
      </c>
      <c r="B38" s="100"/>
      <c r="C38" s="100"/>
      <c r="D38" s="100"/>
      <c r="E38" s="100"/>
      <c r="F38" s="100"/>
    </row>
  </sheetData>
  <sheetProtection sheet="1"/>
  <mergeCells count="4">
    <mergeCell ref="B1:E1"/>
    <mergeCell ref="A36:F36"/>
    <mergeCell ref="A37:F37"/>
    <mergeCell ref="A38:F38"/>
  </mergeCells>
  <hyperlinks>
    <hyperlink ref="A7" r:id="rId1" xr:uid="{00000000-0004-0000-1500-000000000000}"/>
  </hyperlinks>
  <pageMargins left="0.7" right="0.7" top="0.75" bottom="0.75" header="0.3" footer="0.3"/>
  <pageSetup paperSize="9" orientation="portrait"/>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578</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64" t="s">
        <v>579</v>
      </c>
      <c r="B10" s="64" t="s">
        <v>580</v>
      </c>
      <c r="C10" s="20" t="s">
        <v>30</v>
      </c>
      <c r="D10" s="20" t="s">
        <v>31</v>
      </c>
      <c r="E10" s="20" t="s">
        <v>42</v>
      </c>
      <c r="F10" s="20" t="s">
        <v>97</v>
      </c>
      <c r="G10" s="20" t="s">
        <v>98</v>
      </c>
    </row>
    <row r="11" spans="1:16" x14ac:dyDescent="0.2">
      <c r="A11" s="64" t="s">
        <v>581</v>
      </c>
      <c r="B11" s="64" t="s">
        <v>79</v>
      </c>
      <c r="C11" s="64">
        <v>178</v>
      </c>
      <c r="D11" s="64">
        <v>206</v>
      </c>
      <c r="E11" s="64">
        <v>121</v>
      </c>
      <c r="F11" s="64">
        <v>978</v>
      </c>
      <c r="G11" s="64">
        <v>1785</v>
      </c>
    </row>
    <row r="12" spans="1:16" x14ac:dyDescent="0.2">
      <c r="A12" s="64" t="s">
        <v>582</v>
      </c>
      <c r="B12" s="64" t="s">
        <v>79</v>
      </c>
      <c r="C12" s="64">
        <v>169</v>
      </c>
      <c r="D12" s="64">
        <v>125</v>
      </c>
      <c r="E12" s="64">
        <v>88</v>
      </c>
      <c r="F12" s="64">
        <v>793</v>
      </c>
      <c r="G12" s="64">
        <v>1453</v>
      </c>
    </row>
    <row r="13" spans="1:16" x14ac:dyDescent="0.2">
      <c r="A13" s="64" t="s">
        <v>583</v>
      </c>
      <c r="B13" s="64" t="s">
        <v>79</v>
      </c>
      <c r="C13" s="64">
        <v>112</v>
      </c>
      <c r="D13" s="64">
        <v>83</v>
      </c>
      <c r="E13" s="64">
        <v>183</v>
      </c>
      <c r="F13" s="64">
        <v>659</v>
      </c>
      <c r="G13" s="64">
        <v>1928</v>
      </c>
    </row>
    <row r="14" spans="1:16" x14ac:dyDescent="0.2">
      <c r="A14" s="64" t="s">
        <v>584</v>
      </c>
      <c r="B14" s="64" t="s">
        <v>80</v>
      </c>
      <c r="C14" s="64">
        <v>93</v>
      </c>
      <c r="D14" s="64">
        <v>109</v>
      </c>
      <c r="E14" s="64">
        <v>232</v>
      </c>
      <c r="F14" s="64">
        <v>630</v>
      </c>
      <c r="G14" s="64">
        <v>1918</v>
      </c>
    </row>
    <row r="15" spans="1:16" x14ac:dyDescent="0.2">
      <c r="A15" s="64" t="s">
        <v>585</v>
      </c>
      <c r="B15" s="64" t="s">
        <v>79</v>
      </c>
      <c r="C15" s="64">
        <v>61</v>
      </c>
      <c r="D15" s="64">
        <v>78</v>
      </c>
      <c r="E15" s="64">
        <v>70</v>
      </c>
      <c r="F15" s="64">
        <v>330</v>
      </c>
      <c r="G15" s="64">
        <v>785</v>
      </c>
    </row>
    <row r="16" spans="1:16" x14ac:dyDescent="0.2">
      <c r="A16" s="64" t="s">
        <v>586</v>
      </c>
      <c r="B16" s="64" t="s">
        <v>79</v>
      </c>
      <c r="C16" s="64">
        <v>54</v>
      </c>
      <c r="D16" s="64">
        <v>104</v>
      </c>
      <c r="E16" s="64">
        <v>57</v>
      </c>
      <c r="F16" s="64">
        <v>511</v>
      </c>
      <c r="G16" s="64">
        <v>983</v>
      </c>
    </row>
    <row r="17" spans="1:7" x14ac:dyDescent="0.2">
      <c r="A17" s="64" t="s">
        <v>587</v>
      </c>
      <c r="B17" s="64" t="s">
        <v>79</v>
      </c>
      <c r="C17" s="64">
        <v>52</v>
      </c>
      <c r="D17" s="64">
        <v>58</v>
      </c>
      <c r="E17" s="64">
        <v>50</v>
      </c>
      <c r="F17" s="64">
        <v>326</v>
      </c>
      <c r="G17" s="64">
        <v>539</v>
      </c>
    </row>
    <row r="18" spans="1:7" x14ac:dyDescent="0.2">
      <c r="A18" s="64" t="s">
        <v>588</v>
      </c>
      <c r="B18" s="64" t="s">
        <v>79</v>
      </c>
      <c r="C18" s="64">
        <v>50</v>
      </c>
      <c r="D18" s="64">
        <v>63</v>
      </c>
      <c r="E18" s="64">
        <v>49</v>
      </c>
      <c r="F18" s="64">
        <v>284</v>
      </c>
      <c r="G18" s="64">
        <v>524</v>
      </c>
    </row>
    <row r="19" spans="1:7" x14ac:dyDescent="0.2">
      <c r="A19" s="64" t="s">
        <v>589</v>
      </c>
      <c r="B19" s="64" t="s">
        <v>79</v>
      </c>
      <c r="C19" s="64">
        <v>46</v>
      </c>
      <c r="D19" s="64">
        <v>56</v>
      </c>
      <c r="E19" s="64">
        <v>93</v>
      </c>
      <c r="F19" s="64">
        <v>279</v>
      </c>
      <c r="G19" s="64">
        <v>782</v>
      </c>
    </row>
    <row r="20" spans="1:7" x14ac:dyDescent="0.2">
      <c r="A20" s="64" t="s">
        <v>584</v>
      </c>
      <c r="B20" s="64" t="s">
        <v>79</v>
      </c>
      <c r="C20" s="64">
        <v>45</v>
      </c>
      <c r="D20" s="64">
        <v>13</v>
      </c>
      <c r="E20" s="64">
        <v>75</v>
      </c>
      <c r="F20" s="64">
        <v>168</v>
      </c>
      <c r="G20" s="64">
        <v>507</v>
      </c>
    </row>
    <row r="21" spans="1:7" x14ac:dyDescent="0.2">
      <c r="A21" s="64" t="s">
        <v>590</v>
      </c>
      <c r="B21" s="64" t="s">
        <v>79</v>
      </c>
      <c r="C21" s="64">
        <v>42</v>
      </c>
      <c r="D21" s="64">
        <v>54</v>
      </c>
      <c r="E21" s="64">
        <v>12</v>
      </c>
      <c r="F21" s="64">
        <v>199</v>
      </c>
      <c r="G21" s="64">
        <v>294</v>
      </c>
    </row>
    <row r="22" spans="1:7" x14ac:dyDescent="0.2">
      <c r="A22" s="64" t="s">
        <v>591</v>
      </c>
      <c r="B22" s="64" t="s">
        <v>79</v>
      </c>
      <c r="C22" s="64">
        <v>41</v>
      </c>
      <c r="D22" s="64">
        <v>38</v>
      </c>
      <c r="E22" s="64">
        <v>22</v>
      </c>
      <c r="F22" s="64">
        <v>198</v>
      </c>
      <c r="G22" s="64">
        <v>309</v>
      </c>
    </row>
    <row r="23" spans="1:7" x14ac:dyDescent="0.2">
      <c r="A23" s="64" t="s">
        <v>592</v>
      </c>
      <c r="B23" s="64" t="s">
        <v>80</v>
      </c>
      <c r="C23" s="64">
        <v>33</v>
      </c>
      <c r="D23" s="64">
        <v>46</v>
      </c>
      <c r="E23" s="64">
        <v>27</v>
      </c>
      <c r="F23" s="64">
        <v>219</v>
      </c>
      <c r="G23" s="64">
        <v>374</v>
      </c>
    </row>
    <row r="24" spans="1:7" x14ac:dyDescent="0.2">
      <c r="A24" s="64" t="s">
        <v>593</v>
      </c>
      <c r="B24" s="64" t="s">
        <v>79</v>
      </c>
      <c r="C24" s="64">
        <v>33</v>
      </c>
      <c r="D24" s="64">
        <v>24</v>
      </c>
      <c r="E24" s="64">
        <v>9</v>
      </c>
      <c r="F24" s="64">
        <v>131</v>
      </c>
      <c r="G24" s="64">
        <v>200</v>
      </c>
    </row>
    <row r="25" spans="1:7" x14ac:dyDescent="0.2">
      <c r="A25" s="64" t="s">
        <v>594</v>
      </c>
      <c r="B25" s="64" t="s">
        <v>79</v>
      </c>
      <c r="C25" s="64">
        <v>32</v>
      </c>
      <c r="D25" s="64">
        <v>41</v>
      </c>
      <c r="E25" s="64">
        <v>117</v>
      </c>
      <c r="F25" s="64">
        <v>193</v>
      </c>
      <c r="G25" s="64">
        <v>813</v>
      </c>
    </row>
    <row r="26" spans="1:7" x14ac:dyDescent="0.2">
      <c r="A26" s="64" t="s">
        <v>595</v>
      </c>
      <c r="B26" s="64" t="s">
        <v>80</v>
      </c>
      <c r="C26" s="64">
        <v>26</v>
      </c>
      <c r="D26" s="64">
        <v>44</v>
      </c>
      <c r="E26" s="64">
        <v>20</v>
      </c>
      <c r="F26" s="64">
        <v>164</v>
      </c>
      <c r="G26" s="64">
        <v>272</v>
      </c>
    </row>
    <row r="27" spans="1:7" x14ac:dyDescent="0.2">
      <c r="A27" s="64" t="s">
        <v>596</v>
      </c>
      <c r="B27" s="64" t="s">
        <v>79</v>
      </c>
      <c r="C27" s="64">
        <v>25</v>
      </c>
      <c r="D27" s="64">
        <v>24</v>
      </c>
      <c r="E27" s="64">
        <v>93</v>
      </c>
      <c r="F27" s="64">
        <v>140</v>
      </c>
      <c r="G27" s="64">
        <v>615</v>
      </c>
    </row>
    <row r="28" spans="1:7" x14ac:dyDescent="0.2">
      <c r="A28" s="64" t="s">
        <v>597</v>
      </c>
      <c r="B28" s="64" t="s">
        <v>79</v>
      </c>
      <c r="C28" s="64">
        <v>25</v>
      </c>
      <c r="D28" s="64">
        <v>36</v>
      </c>
      <c r="E28" s="64">
        <v>14</v>
      </c>
      <c r="F28" s="64">
        <v>137</v>
      </c>
      <c r="G28" s="64">
        <v>234</v>
      </c>
    </row>
    <row r="29" spans="1:7" x14ac:dyDescent="0.2">
      <c r="A29" s="64" t="s">
        <v>598</v>
      </c>
      <c r="B29" s="64" t="s">
        <v>79</v>
      </c>
      <c r="C29" s="64">
        <v>20</v>
      </c>
      <c r="D29" s="64">
        <v>19</v>
      </c>
      <c r="E29" s="64">
        <v>14</v>
      </c>
      <c r="F29" s="64">
        <v>101</v>
      </c>
      <c r="G29" s="64">
        <v>195</v>
      </c>
    </row>
    <row r="30" spans="1:7" x14ac:dyDescent="0.2">
      <c r="A30" s="64" t="s">
        <v>599</v>
      </c>
      <c r="B30" s="64" t="s">
        <v>79</v>
      </c>
      <c r="C30" s="64">
        <v>19</v>
      </c>
      <c r="D30" s="64">
        <v>16</v>
      </c>
      <c r="E30" s="64">
        <v>15</v>
      </c>
      <c r="F30" s="64">
        <v>112</v>
      </c>
      <c r="G30" s="64">
        <v>192</v>
      </c>
    </row>
    <row r="31" spans="1:7" x14ac:dyDescent="0.2">
      <c r="A31" s="64" t="s">
        <v>600</v>
      </c>
      <c r="B31" s="64" t="s">
        <v>601</v>
      </c>
      <c r="C31" s="64">
        <v>388</v>
      </c>
      <c r="D31" s="64">
        <v>506</v>
      </c>
      <c r="E31" s="64">
        <v>574</v>
      </c>
      <c r="F31" s="64">
        <v>2567</v>
      </c>
      <c r="G31" s="64">
        <v>5634</v>
      </c>
    </row>
    <row r="32" spans="1:7" x14ac:dyDescent="0.2">
      <c r="A32" s="65" t="s">
        <v>29</v>
      </c>
      <c r="B32" s="65" t="s">
        <v>161</v>
      </c>
      <c r="C32" s="65">
        <v>1544</v>
      </c>
      <c r="D32" s="65">
        <v>1743</v>
      </c>
      <c r="E32" s="65">
        <v>1935</v>
      </c>
      <c r="F32" s="65">
        <v>9119</v>
      </c>
      <c r="G32" s="65">
        <v>20336</v>
      </c>
    </row>
    <row r="33" spans="1:7" ht="22.5" customHeight="1" x14ac:dyDescent="0.2">
      <c r="A33" s="100" t="s">
        <v>55</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1600-000000000000}"/>
  </hyperlinks>
  <pageMargins left="0.7" right="0.7" top="0.75" bottom="0.75" header="0.3" footer="0.3"/>
  <pageSetup paperSize="9" orientation="portrait"/>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37"/>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603</v>
      </c>
    </row>
    <row r="6" spans="1:16" ht="15.95" customHeight="1" x14ac:dyDescent="0.2">
      <c r="A6" s="12" t="s">
        <v>24</v>
      </c>
    </row>
    <row r="7" spans="1:16" ht="15" customHeight="1" x14ac:dyDescent="0.2">
      <c r="A7" s="6" t="s">
        <v>22</v>
      </c>
    </row>
    <row r="9" spans="1:16" x14ac:dyDescent="0.2">
      <c r="A9" s="18"/>
      <c r="B9" s="18"/>
      <c r="C9" s="18"/>
      <c r="D9" s="18"/>
      <c r="E9" s="18"/>
      <c r="F9" s="18"/>
      <c r="G9" s="18"/>
      <c r="H9" s="18"/>
      <c r="I9" s="18"/>
    </row>
    <row r="10" spans="1:16" ht="33.75" x14ac:dyDescent="0.2">
      <c r="A10" s="66" t="s">
        <v>26</v>
      </c>
      <c r="B10" s="20" t="s">
        <v>79</v>
      </c>
      <c r="C10" s="20" t="s">
        <v>80</v>
      </c>
      <c r="D10" s="20" t="s">
        <v>81</v>
      </c>
      <c r="E10" s="20" t="s">
        <v>82</v>
      </c>
      <c r="F10" s="20" t="s">
        <v>83</v>
      </c>
      <c r="G10" s="20" t="s">
        <v>88</v>
      </c>
      <c r="H10" s="20" t="s">
        <v>540</v>
      </c>
      <c r="I10" s="20" t="s">
        <v>29</v>
      </c>
    </row>
    <row r="11" spans="1:16" x14ac:dyDescent="0.2">
      <c r="A11" s="66" t="s">
        <v>30</v>
      </c>
      <c r="B11" s="66">
        <v>290</v>
      </c>
      <c r="C11" s="66">
        <v>1869</v>
      </c>
      <c r="D11" s="66">
        <v>1599</v>
      </c>
      <c r="E11" s="66">
        <v>121</v>
      </c>
      <c r="F11" s="66">
        <v>47</v>
      </c>
      <c r="G11" s="66">
        <v>2</v>
      </c>
      <c r="H11" s="66">
        <v>3</v>
      </c>
      <c r="I11" s="66">
        <v>3931</v>
      </c>
    </row>
    <row r="12" spans="1:16" x14ac:dyDescent="0.2">
      <c r="A12" s="66" t="s">
        <v>31</v>
      </c>
      <c r="B12" s="66">
        <v>356</v>
      </c>
      <c r="C12" s="66">
        <v>2579</v>
      </c>
      <c r="D12" s="66">
        <v>1619</v>
      </c>
      <c r="E12" s="66">
        <v>83</v>
      </c>
      <c r="F12" s="66">
        <v>42</v>
      </c>
      <c r="G12" s="66">
        <v>1</v>
      </c>
      <c r="H12" s="66">
        <v>5</v>
      </c>
      <c r="I12" s="66">
        <v>4685</v>
      </c>
    </row>
    <row r="13" spans="1:16" x14ac:dyDescent="0.2">
      <c r="A13" s="66" t="s">
        <v>32</v>
      </c>
      <c r="B13" s="66">
        <v>305</v>
      </c>
      <c r="C13" s="66">
        <v>1892</v>
      </c>
      <c r="D13" s="66">
        <v>1279</v>
      </c>
      <c r="E13" s="66">
        <v>103</v>
      </c>
      <c r="F13" s="66">
        <v>22</v>
      </c>
      <c r="G13" s="66">
        <v>1</v>
      </c>
      <c r="H13" s="66">
        <v>3</v>
      </c>
      <c r="I13" s="66">
        <v>3605</v>
      </c>
    </row>
    <row r="14" spans="1:16" x14ac:dyDescent="0.2">
      <c r="A14" s="66" t="s">
        <v>33</v>
      </c>
      <c r="B14" s="66">
        <v>19</v>
      </c>
      <c r="C14" s="66">
        <v>1794</v>
      </c>
      <c r="D14" s="66">
        <v>1207</v>
      </c>
      <c r="E14" s="66">
        <v>76</v>
      </c>
      <c r="F14" s="66">
        <v>32</v>
      </c>
      <c r="G14" s="66">
        <v>1</v>
      </c>
      <c r="H14" s="66">
        <v>3</v>
      </c>
      <c r="I14" s="66">
        <v>3132</v>
      </c>
    </row>
    <row r="15" spans="1:16" x14ac:dyDescent="0.2">
      <c r="A15" s="66" t="s">
        <v>34</v>
      </c>
      <c r="B15" s="66">
        <v>484</v>
      </c>
      <c r="C15" s="66">
        <v>2184</v>
      </c>
      <c r="D15" s="66">
        <v>887</v>
      </c>
      <c r="E15" s="66">
        <v>103</v>
      </c>
      <c r="F15" s="66">
        <v>45</v>
      </c>
      <c r="G15" s="66">
        <v>2</v>
      </c>
      <c r="H15" s="66">
        <v>1</v>
      </c>
      <c r="I15" s="66">
        <v>3706</v>
      </c>
    </row>
    <row r="16" spans="1:16" x14ac:dyDescent="0.2">
      <c r="A16" s="66" t="s">
        <v>35</v>
      </c>
      <c r="B16" s="66">
        <v>201</v>
      </c>
      <c r="C16" s="66">
        <v>1879</v>
      </c>
      <c r="D16" s="66">
        <v>1216</v>
      </c>
      <c r="E16" s="66">
        <v>112</v>
      </c>
      <c r="F16" s="66">
        <v>36</v>
      </c>
      <c r="G16" s="66">
        <v>0</v>
      </c>
      <c r="H16" s="66">
        <v>0</v>
      </c>
      <c r="I16" s="66">
        <v>3444</v>
      </c>
    </row>
    <row r="17" spans="1:9" x14ac:dyDescent="0.2">
      <c r="A17" s="66" t="s">
        <v>36</v>
      </c>
      <c r="B17" s="66">
        <v>278</v>
      </c>
      <c r="C17" s="66">
        <v>1865</v>
      </c>
      <c r="D17" s="66">
        <v>1088</v>
      </c>
      <c r="E17" s="66">
        <v>118</v>
      </c>
      <c r="F17" s="66">
        <v>14</v>
      </c>
      <c r="G17" s="66">
        <v>0</v>
      </c>
      <c r="H17" s="66">
        <v>0</v>
      </c>
      <c r="I17" s="66">
        <v>3363</v>
      </c>
    </row>
    <row r="18" spans="1:9" x14ac:dyDescent="0.2">
      <c r="A18" s="66" t="s">
        <v>37</v>
      </c>
      <c r="B18" s="66">
        <v>353</v>
      </c>
      <c r="C18" s="66">
        <v>2248</v>
      </c>
      <c r="D18" s="66">
        <v>1271</v>
      </c>
      <c r="E18" s="66">
        <v>150</v>
      </c>
      <c r="F18" s="66">
        <v>14</v>
      </c>
      <c r="G18" s="66">
        <v>2</v>
      </c>
      <c r="H18" s="66">
        <v>0</v>
      </c>
      <c r="I18" s="66">
        <v>4038</v>
      </c>
    </row>
    <row r="19" spans="1:9" x14ac:dyDescent="0.2">
      <c r="A19" s="66" t="s">
        <v>38</v>
      </c>
      <c r="B19" s="66">
        <v>223</v>
      </c>
      <c r="C19" s="66">
        <v>2230</v>
      </c>
      <c r="D19" s="66">
        <v>1370</v>
      </c>
      <c r="E19" s="66">
        <v>145</v>
      </c>
      <c r="F19" s="66">
        <v>63</v>
      </c>
      <c r="G19" s="66">
        <v>0</v>
      </c>
      <c r="H19" s="66">
        <v>0</v>
      </c>
      <c r="I19" s="66">
        <v>4031</v>
      </c>
    </row>
    <row r="20" spans="1:9" x14ac:dyDescent="0.2">
      <c r="A20" s="66" t="s">
        <v>39</v>
      </c>
      <c r="B20" s="66">
        <v>179</v>
      </c>
      <c r="C20" s="66">
        <v>2187</v>
      </c>
      <c r="D20" s="66">
        <v>1279</v>
      </c>
      <c r="E20" s="66">
        <v>142</v>
      </c>
      <c r="F20" s="66">
        <v>53</v>
      </c>
      <c r="G20" s="66">
        <v>1</v>
      </c>
      <c r="H20" s="66">
        <v>0</v>
      </c>
      <c r="I20" s="66">
        <v>3841</v>
      </c>
    </row>
    <row r="21" spans="1:9" x14ac:dyDescent="0.2">
      <c r="A21" s="66" t="s">
        <v>40</v>
      </c>
      <c r="B21" s="66">
        <v>181</v>
      </c>
      <c r="C21" s="66">
        <v>2236</v>
      </c>
      <c r="D21" s="66">
        <v>1520</v>
      </c>
      <c r="E21" s="66">
        <v>161</v>
      </c>
      <c r="F21" s="66">
        <v>41</v>
      </c>
      <c r="G21" s="66">
        <v>0</v>
      </c>
      <c r="H21" s="66">
        <v>0</v>
      </c>
      <c r="I21" s="66">
        <v>4139</v>
      </c>
    </row>
    <row r="22" spans="1:9" x14ac:dyDescent="0.2">
      <c r="A22" s="66" t="s">
        <v>41</v>
      </c>
      <c r="B22" s="66">
        <v>205</v>
      </c>
      <c r="C22" s="66">
        <v>2423</v>
      </c>
      <c r="D22" s="66">
        <v>1388</v>
      </c>
      <c r="E22" s="66">
        <v>146</v>
      </c>
      <c r="F22" s="66">
        <v>28</v>
      </c>
      <c r="G22" s="66">
        <v>0</v>
      </c>
      <c r="H22" s="66">
        <v>0</v>
      </c>
      <c r="I22" s="66">
        <v>4190</v>
      </c>
    </row>
    <row r="23" spans="1:9" x14ac:dyDescent="0.2">
      <c r="A23" s="66" t="s">
        <v>42</v>
      </c>
      <c r="B23" s="66">
        <v>395</v>
      </c>
      <c r="C23" s="66">
        <v>2013</v>
      </c>
      <c r="D23" s="66">
        <v>1329</v>
      </c>
      <c r="E23" s="66">
        <v>143</v>
      </c>
      <c r="F23" s="66">
        <v>40</v>
      </c>
      <c r="G23" s="66">
        <v>0</v>
      </c>
      <c r="H23" s="66">
        <v>0</v>
      </c>
      <c r="I23" s="66">
        <v>3920</v>
      </c>
    </row>
    <row r="24" spans="1:9" x14ac:dyDescent="0.2">
      <c r="A24" s="66" t="s">
        <v>43</v>
      </c>
      <c r="B24" s="66">
        <v>529</v>
      </c>
      <c r="C24" s="66">
        <v>3189</v>
      </c>
      <c r="D24" s="66">
        <v>1419</v>
      </c>
      <c r="E24" s="66">
        <v>173</v>
      </c>
      <c r="F24" s="66">
        <v>30</v>
      </c>
      <c r="G24" s="66">
        <v>0</v>
      </c>
      <c r="H24" s="66">
        <v>0</v>
      </c>
      <c r="I24" s="66">
        <v>5340</v>
      </c>
    </row>
    <row r="25" spans="1:9" x14ac:dyDescent="0.2">
      <c r="A25" s="66" t="s">
        <v>44</v>
      </c>
      <c r="B25" s="66">
        <v>394</v>
      </c>
      <c r="C25" s="66">
        <v>2516</v>
      </c>
      <c r="D25" s="66">
        <v>1247</v>
      </c>
      <c r="E25" s="66">
        <v>172</v>
      </c>
      <c r="F25" s="66">
        <v>30</v>
      </c>
      <c r="G25" s="66">
        <v>0</v>
      </c>
      <c r="H25" s="66">
        <v>0</v>
      </c>
      <c r="I25" s="66">
        <v>4359</v>
      </c>
    </row>
    <row r="26" spans="1:9" x14ac:dyDescent="0.2">
      <c r="A26" s="66" t="s">
        <v>45</v>
      </c>
      <c r="B26" s="66">
        <v>555</v>
      </c>
      <c r="C26" s="66">
        <v>2670</v>
      </c>
      <c r="D26" s="66">
        <v>1162</v>
      </c>
      <c r="E26" s="66">
        <v>139</v>
      </c>
      <c r="F26" s="66">
        <v>24</v>
      </c>
      <c r="G26" s="66">
        <v>0</v>
      </c>
      <c r="H26" s="66">
        <v>0</v>
      </c>
      <c r="I26" s="66">
        <v>4550</v>
      </c>
    </row>
    <row r="27" spans="1:9" x14ac:dyDescent="0.2">
      <c r="A27" s="66" t="s">
        <v>46</v>
      </c>
      <c r="B27" s="66">
        <v>549</v>
      </c>
      <c r="C27" s="66">
        <v>3239</v>
      </c>
      <c r="D27" s="66">
        <v>1246</v>
      </c>
      <c r="E27" s="66">
        <v>147</v>
      </c>
      <c r="F27" s="66">
        <v>30</v>
      </c>
      <c r="G27" s="66">
        <v>0</v>
      </c>
      <c r="H27" s="66">
        <v>0</v>
      </c>
      <c r="I27" s="66">
        <v>5211</v>
      </c>
    </row>
    <row r="28" spans="1:9" x14ac:dyDescent="0.2">
      <c r="A28" s="66" t="s">
        <v>47</v>
      </c>
      <c r="B28" s="66">
        <v>267</v>
      </c>
      <c r="C28" s="66">
        <v>2891</v>
      </c>
      <c r="D28" s="66">
        <v>840</v>
      </c>
      <c r="E28" s="66">
        <v>170</v>
      </c>
      <c r="F28" s="66">
        <v>25</v>
      </c>
      <c r="G28" s="66">
        <v>0</v>
      </c>
      <c r="H28" s="66">
        <v>0</v>
      </c>
      <c r="I28" s="66">
        <v>4193</v>
      </c>
    </row>
    <row r="29" spans="1:9" x14ac:dyDescent="0.2">
      <c r="A29" s="66" t="s">
        <v>48</v>
      </c>
      <c r="B29" s="66">
        <v>173</v>
      </c>
      <c r="C29" s="66">
        <v>2766</v>
      </c>
      <c r="D29" s="66">
        <v>1069</v>
      </c>
      <c r="E29" s="66">
        <v>113</v>
      </c>
      <c r="F29" s="66">
        <v>22</v>
      </c>
      <c r="G29" s="66">
        <v>0</v>
      </c>
      <c r="H29" s="66">
        <v>0</v>
      </c>
      <c r="I29" s="66">
        <v>4143</v>
      </c>
    </row>
    <row r="30" spans="1:9" x14ac:dyDescent="0.2">
      <c r="A30" s="66" t="s">
        <v>49</v>
      </c>
      <c r="B30" s="66">
        <v>234</v>
      </c>
      <c r="C30" s="66">
        <v>3075</v>
      </c>
      <c r="D30" s="66">
        <v>1243</v>
      </c>
      <c r="E30" s="66">
        <v>157</v>
      </c>
      <c r="F30" s="66">
        <v>29</v>
      </c>
      <c r="G30" s="66">
        <v>0</v>
      </c>
      <c r="H30" s="66">
        <v>0</v>
      </c>
      <c r="I30" s="66">
        <v>4738</v>
      </c>
    </row>
    <row r="31" spans="1:9" x14ac:dyDescent="0.2">
      <c r="A31" s="66" t="s">
        <v>50</v>
      </c>
      <c r="B31" s="66">
        <v>142</v>
      </c>
      <c r="C31" s="66">
        <v>3607</v>
      </c>
      <c r="D31" s="66">
        <v>1300</v>
      </c>
      <c r="E31" s="66">
        <v>144</v>
      </c>
      <c r="F31" s="66">
        <v>23</v>
      </c>
      <c r="G31" s="66">
        <v>0</v>
      </c>
      <c r="H31" s="66">
        <v>1</v>
      </c>
      <c r="I31" s="66">
        <v>5217</v>
      </c>
    </row>
    <row r="32" spans="1:9" x14ac:dyDescent="0.2">
      <c r="A32" s="66" t="s">
        <v>51</v>
      </c>
      <c r="B32" s="66">
        <v>130</v>
      </c>
      <c r="C32" s="66">
        <v>5553</v>
      </c>
      <c r="D32" s="66">
        <v>1046</v>
      </c>
      <c r="E32" s="66">
        <v>42</v>
      </c>
      <c r="F32" s="66">
        <v>21</v>
      </c>
      <c r="G32" s="66">
        <v>0</v>
      </c>
      <c r="H32" s="66">
        <v>0</v>
      </c>
      <c r="I32" s="66">
        <v>6792</v>
      </c>
    </row>
    <row r="33" spans="1:9" x14ac:dyDescent="0.2">
      <c r="A33" s="66" t="s">
        <v>52</v>
      </c>
      <c r="B33" s="66">
        <v>166</v>
      </c>
      <c r="C33" s="66">
        <v>3916</v>
      </c>
      <c r="D33" s="66">
        <v>1295</v>
      </c>
      <c r="E33" s="66">
        <v>40</v>
      </c>
      <c r="F33" s="66">
        <v>39</v>
      </c>
      <c r="G33" s="66">
        <v>0</v>
      </c>
      <c r="H33" s="66">
        <v>0</v>
      </c>
      <c r="I33" s="66">
        <v>5456</v>
      </c>
    </row>
    <row r="34" spans="1:9" x14ac:dyDescent="0.2">
      <c r="A34" s="66" t="s">
        <v>53</v>
      </c>
      <c r="B34" s="66">
        <v>120</v>
      </c>
      <c r="C34" s="66">
        <v>3018</v>
      </c>
      <c r="D34" s="66">
        <v>972</v>
      </c>
      <c r="E34" s="66">
        <v>31</v>
      </c>
      <c r="F34" s="66">
        <v>37</v>
      </c>
      <c r="G34" s="66">
        <v>0</v>
      </c>
      <c r="H34" s="66">
        <v>0</v>
      </c>
      <c r="I34" s="66">
        <v>4178</v>
      </c>
    </row>
    <row r="35" spans="1:9" x14ac:dyDescent="0.2">
      <c r="A35" s="67" t="s">
        <v>54</v>
      </c>
      <c r="B35" s="67">
        <v>152</v>
      </c>
      <c r="C35" s="67">
        <v>2846</v>
      </c>
      <c r="D35" s="67">
        <v>1092</v>
      </c>
      <c r="E35" s="67">
        <v>20</v>
      </c>
      <c r="F35" s="67">
        <v>22</v>
      </c>
      <c r="G35" s="67">
        <v>0</v>
      </c>
      <c r="H35" s="67">
        <v>0</v>
      </c>
      <c r="I35" s="67">
        <v>4132</v>
      </c>
    </row>
    <row r="36" spans="1:9" ht="22.5" customHeight="1" x14ac:dyDescent="0.2">
      <c r="A36" s="100" t="s">
        <v>56</v>
      </c>
      <c r="B36" s="100"/>
      <c r="C36" s="100"/>
      <c r="D36" s="100"/>
      <c r="E36" s="100"/>
      <c r="F36" s="100"/>
      <c r="G36" s="100"/>
      <c r="H36" s="100"/>
      <c r="I36" s="100"/>
    </row>
    <row r="37" spans="1:9" x14ac:dyDescent="0.2">
      <c r="A37" s="100" t="s">
        <v>58</v>
      </c>
      <c r="B37" s="100"/>
      <c r="C37" s="100"/>
      <c r="D37" s="100"/>
      <c r="E37" s="100"/>
      <c r="F37" s="100"/>
      <c r="G37" s="100"/>
      <c r="H37" s="100"/>
      <c r="I37" s="100"/>
    </row>
  </sheetData>
  <sheetProtection sheet="1"/>
  <mergeCells count="3">
    <mergeCell ref="B1:E1"/>
    <mergeCell ref="A36:I36"/>
    <mergeCell ref="A37:I37"/>
  </mergeCells>
  <hyperlinks>
    <hyperlink ref="A7" r:id="rId1" xr:uid="{00000000-0004-0000-1700-000000000000}"/>
  </hyperlinks>
  <pageMargins left="0.7" right="0.7" top="0.75" bottom="0.75" header="0.3" footer="0.3"/>
  <pageSetup paperSize="9" orientation="portrait"/>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51"/>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605</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68" t="s">
        <v>96</v>
      </c>
      <c r="B10" s="68" t="s">
        <v>230</v>
      </c>
      <c r="C10" s="20" t="s">
        <v>30</v>
      </c>
      <c r="D10" s="20" t="s">
        <v>31</v>
      </c>
      <c r="E10" s="20" t="s">
        <v>42</v>
      </c>
      <c r="F10" s="20" t="s">
        <v>97</v>
      </c>
      <c r="G10" s="20" t="s">
        <v>98</v>
      </c>
    </row>
    <row r="11" spans="1:16" x14ac:dyDescent="0.2">
      <c r="A11" s="100" t="s">
        <v>102</v>
      </c>
      <c r="B11" s="68" t="s">
        <v>335</v>
      </c>
      <c r="C11" s="68">
        <v>1844</v>
      </c>
      <c r="D11" s="68">
        <v>2413</v>
      </c>
      <c r="E11" s="68">
        <v>1518</v>
      </c>
      <c r="F11" s="68">
        <v>11097</v>
      </c>
      <c r="G11" s="68">
        <v>21854</v>
      </c>
    </row>
    <row r="12" spans="1:16" x14ac:dyDescent="0.2">
      <c r="A12" s="100" t="s">
        <v>102</v>
      </c>
      <c r="B12" s="68" t="s">
        <v>242</v>
      </c>
      <c r="C12" s="68">
        <v>448</v>
      </c>
      <c r="D12" s="68">
        <v>524</v>
      </c>
      <c r="E12" s="68">
        <v>406</v>
      </c>
      <c r="F12" s="68">
        <v>2206</v>
      </c>
      <c r="G12" s="68">
        <v>4709</v>
      </c>
    </row>
    <row r="13" spans="1:16" x14ac:dyDescent="0.2">
      <c r="A13" s="100" t="s">
        <v>102</v>
      </c>
      <c r="B13" s="68" t="s">
        <v>336</v>
      </c>
      <c r="C13" s="68">
        <v>14</v>
      </c>
      <c r="D13" s="68">
        <v>19</v>
      </c>
      <c r="E13" s="68">
        <v>36</v>
      </c>
      <c r="F13" s="68">
        <v>80</v>
      </c>
      <c r="G13" s="68">
        <v>227</v>
      </c>
    </row>
    <row r="14" spans="1:16" x14ac:dyDescent="0.2">
      <c r="A14" s="100" t="s">
        <v>102</v>
      </c>
      <c r="B14" s="68" t="s">
        <v>160</v>
      </c>
      <c r="C14" s="68">
        <v>17</v>
      </c>
      <c r="D14" s="68">
        <v>31</v>
      </c>
      <c r="E14" s="68">
        <v>26</v>
      </c>
      <c r="F14" s="68">
        <v>145</v>
      </c>
      <c r="G14" s="68">
        <v>262</v>
      </c>
    </row>
    <row r="15" spans="1:16" x14ac:dyDescent="0.2">
      <c r="A15" s="100" t="s">
        <v>102</v>
      </c>
      <c r="B15" s="68" t="s">
        <v>29</v>
      </c>
      <c r="C15" s="68">
        <v>2323</v>
      </c>
      <c r="D15" s="68">
        <v>2987</v>
      </c>
      <c r="E15" s="68">
        <v>1986</v>
      </c>
      <c r="F15" s="68">
        <v>13528</v>
      </c>
      <c r="G15" s="68">
        <v>27052</v>
      </c>
    </row>
    <row r="16" spans="1:16" x14ac:dyDescent="0.2">
      <c r="A16" s="100" t="s">
        <v>126</v>
      </c>
      <c r="B16" s="68" t="s">
        <v>337</v>
      </c>
      <c r="C16" s="68">
        <v>354</v>
      </c>
      <c r="D16" s="68">
        <v>417</v>
      </c>
      <c r="E16" s="68">
        <v>454</v>
      </c>
      <c r="F16" s="68">
        <v>2092</v>
      </c>
      <c r="G16" s="68">
        <v>4212</v>
      </c>
    </row>
    <row r="17" spans="1:7" x14ac:dyDescent="0.2">
      <c r="A17" s="100" t="s">
        <v>126</v>
      </c>
      <c r="B17" s="68" t="s">
        <v>294</v>
      </c>
      <c r="C17" s="68">
        <v>53</v>
      </c>
      <c r="D17" s="68">
        <v>29</v>
      </c>
      <c r="E17" s="68">
        <v>16</v>
      </c>
      <c r="F17" s="68">
        <v>170</v>
      </c>
      <c r="G17" s="68">
        <v>372</v>
      </c>
    </row>
    <row r="18" spans="1:7" x14ac:dyDescent="0.2">
      <c r="A18" s="100" t="s">
        <v>126</v>
      </c>
      <c r="B18" s="68" t="s">
        <v>160</v>
      </c>
      <c r="C18" s="68">
        <v>7</v>
      </c>
      <c r="D18" s="68">
        <v>16</v>
      </c>
      <c r="E18" s="68">
        <v>3</v>
      </c>
      <c r="F18" s="68">
        <v>84</v>
      </c>
      <c r="G18" s="68">
        <v>123</v>
      </c>
    </row>
    <row r="19" spans="1:7" x14ac:dyDescent="0.2">
      <c r="A19" s="100" t="s">
        <v>126</v>
      </c>
      <c r="B19" s="68" t="s">
        <v>29</v>
      </c>
      <c r="C19" s="68">
        <v>414</v>
      </c>
      <c r="D19" s="68">
        <v>462</v>
      </c>
      <c r="E19" s="68">
        <v>473</v>
      </c>
      <c r="F19" s="68">
        <v>2346</v>
      </c>
      <c r="G19" s="68">
        <v>4707</v>
      </c>
    </row>
    <row r="20" spans="1:7" x14ac:dyDescent="0.2">
      <c r="A20" s="100" t="s">
        <v>130</v>
      </c>
      <c r="B20" s="68" t="s">
        <v>340</v>
      </c>
      <c r="C20" s="68">
        <v>276</v>
      </c>
      <c r="D20" s="68">
        <v>283</v>
      </c>
      <c r="E20" s="68">
        <v>137</v>
      </c>
      <c r="F20" s="68">
        <v>1372</v>
      </c>
      <c r="G20" s="68">
        <v>2604</v>
      </c>
    </row>
    <row r="21" spans="1:7" x14ac:dyDescent="0.2">
      <c r="A21" s="100" t="s">
        <v>130</v>
      </c>
      <c r="B21" s="68" t="s">
        <v>606</v>
      </c>
      <c r="C21" s="68">
        <v>42</v>
      </c>
      <c r="D21" s="68">
        <v>19</v>
      </c>
      <c r="E21" s="68">
        <v>24</v>
      </c>
      <c r="F21" s="68">
        <v>135</v>
      </c>
      <c r="G21" s="68">
        <v>291</v>
      </c>
    </row>
    <row r="22" spans="1:7" x14ac:dyDescent="0.2">
      <c r="A22" s="100" t="s">
        <v>130</v>
      </c>
      <c r="B22" s="68" t="s">
        <v>298</v>
      </c>
      <c r="C22" s="68">
        <v>22</v>
      </c>
      <c r="D22" s="68">
        <v>25</v>
      </c>
      <c r="E22" s="68">
        <v>34</v>
      </c>
      <c r="F22" s="68">
        <v>103</v>
      </c>
      <c r="G22" s="68">
        <v>199</v>
      </c>
    </row>
    <row r="23" spans="1:7" x14ac:dyDescent="0.2">
      <c r="A23" s="100" t="s">
        <v>130</v>
      </c>
      <c r="B23" s="68" t="s">
        <v>607</v>
      </c>
      <c r="C23" s="68">
        <v>19</v>
      </c>
      <c r="D23" s="68">
        <v>10</v>
      </c>
      <c r="E23" s="68">
        <v>7</v>
      </c>
      <c r="F23" s="68">
        <v>60</v>
      </c>
      <c r="G23" s="68">
        <v>109</v>
      </c>
    </row>
    <row r="24" spans="1:7" x14ac:dyDescent="0.2">
      <c r="A24" s="100" t="s">
        <v>130</v>
      </c>
      <c r="B24" s="68" t="s">
        <v>160</v>
      </c>
      <c r="C24" s="68">
        <v>3</v>
      </c>
      <c r="D24" s="68">
        <v>0</v>
      </c>
      <c r="E24" s="68">
        <v>10</v>
      </c>
      <c r="F24" s="68">
        <v>14</v>
      </c>
      <c r="G24" s="68">
        <v>37</v>
      </c>
    </row>
    <row r="25" spans="1:7" x14ac:dyDescent="0.2">
      <c r="A25" s="100" t="s">
        <v>130</v>
      </c>
      <c r="B25" s="68" t="s">
        <v>29</v>
      </c>
      <c r="C25" s="68">
        <v>362</v>
      </c>
      <c r="D25" s="68">
        <v>337</v>
      </c>
      <c r="E25" s="68">
        <v>212</v>
      </c>
      <c r="F25" s="68">
        <v>1684</v>
      </c>
      <c r="G25" s="68">
        <v>3240</v>
      </c>
    </row>
    <row r="26" spans="1:7" x14ac:dyDescent="0.2">
      <c r="A26" s="100" t="s">
        <v>138</v>
      </c>
      <c r="B26" s="68" t="s">
        <v>312</v>
      </c>
      <c r="C26" s="68">
        <v>294</v>
      </c>
      <c r="D26" s="68">
        <v>337</v>
      </c>
      <c r="E26" s="68">
        <v>263</v>
      </c>
      <c r="F26" s="68">
        <v>1492</v>
      </c>
      <c r="G26" s="68">
        <v>2054</v>
      </c>
    </row>
    <row r="27" spans="1:7" x14ac:dyDescent="0.2">
      <c r="A27" s="100" t="s">
        <v>138</v>
      </c>
      <c r="B27" s="68" t="s">
        <v>160</v>
      </c>
      <c r="C27" s="68">
        <v>0</v>
      </c>
      <c r="D27" s="68">
        <v>0</v>
      </c>
      <c r="E27" s="68">
        <v>0</v>
      </c>
      <c r="F27" s="68">
        <v>0</v>
      </c>
      <c r="G27" s="68">
        <v>0</v>
      </c>
    </row>
    <row r="28" spans="1:7" x14ac:dyDescent="0.2">
      <c r="A28" s="100" t="s">
        <v>138</v>
      </c>
      <c r="B28" s="68" t="s">
        <v>29</v>
      </c>
      <c r="C28" s="68">
        <v>294</v>
      </c>
      <c r="D28" s="68">
        <v>337</v>
      </c>
      <c r="E28" s="68">
        <v>263</v>
      </c>
      <c r="F28" s="68">
        <v>1492</v>
      </c>
      <c r="G28" s="68">
        <v>2054</v>
      </c>
    </row>
    <row r="29" spans="1:7" x14ac:dyDescent="0.2">
      <c r="A29" s="100" t="s">
        <v>124</v>
      </c>
      <c r="B29" s="68" t="s">
        <v>374</v>
      </c>
      <c r="C29" s="68">
        <v>125</v>
      </c>
      <c r="D29" s="68">
        <v>64</v>
      </c>
      <c r="E29" s="68">
        <v>96</v>
      </c>
      <c r="F29" s="68">
        <v>623</v>
      </c>
      <c r="G29" s="68">
        <v>1573</v>
      </c>
    </row>
    <row r="30" spans="1:7" x14ac:dyDescent="0.2">
      <c r="A30" s="100" t="s">
        <v>124</v>
      </c>
      <c r="B30" s="68" t="s">
        <v>423</v>
      </c>
      <c r="C30" s="68">
        <v>24</v>
      </c>
      <c r="D30" s="68">
        <v>12</v>
      </c>
      <c r="E30" s="68">
        <v>12</v>
      </c>
      <c r="F30" s="68">
        <v>129</v>
      </c>
      <c r="G30" s="68">
        <v>298</v>
      </c>
    </row>
    <row r="31" spans="1:7" x14ac:dyDescent="0.2">
      <c r="A31" s="100" t="s">
        <v>124</v>
      </c>
      <c r="B31" s="68" t="s">
        <v>160</v>
      </c>
      <c r="C31" s="68">
        <v>3</v>
      </c>
      <c r="D31" s="68">
        <v>3</v>
      </c>
      <c r="E31" s="68">
        <v>3</v>
      </c>
      <c r="F31" s="68">
        <v>9</v>
      </c>
      <c r="G31" s="68">
        <v>22</v>
      </c>
    </row>
    <row r="32" spans="1:7" x14ac:dyDescent="0.2">
      <c r="A32" s="100" t="s">
        <v>124</v>
      </c>
      <c r="B32" s="68" t="s">
        <v>29</v>
      </c>
      <c r="C32" s="68">
        <v>152</v>
      </c>
      <c r="D32" s="68">
        <v>79</v>
      </c>
      <c r="E32" s="68">
        <v>111</v>
      </c>
      <c r="F32" s="68">
        <v>761</v>
      </c>
      <c r="G32" s="68">
        <v>1893</v>
      </c>
    </row>
    <row r="33" spans="1:7" x14ac:dyDescent="0.2">
      <c r="A33" s="100" t="s">
        <v>175</v>
      </c>
      <c r="B33" s="68" t="s">
        <v>372</v>
      </c>
      <c r="C33" s="68">
        <v>74</v>
      </c>
      <c r="D33" s="68">
        <v>76</v>
      </c>
      <c r="E33" s="68">
        <v>168</v>
      </c>
      <c r="F33" s="68">
        <v>474</v>
      </c>
      <c r="G33" s="68">
        <v>1388</v>
      </c>
    </row>
    <row r="34" spans="1:7" x14ac:dyDescent="0.2">
      <c r="A34" s="100" t="s">
        <v>175</v>
      </c>
      <c r="B34" s="68" t="s">
        <v>29</v>
      </c>
      <c r="C34" s="68">
        <v>74</v>
      </c>
      <c r="D34" s="68">
        <v>76</v>
      </c>
      <c r="E34" s="68">
        <v>168</v>
      </c>
      <c r="F34" s="68">
        <v>474</v>
      </c>
      <c r="G34" s="68">
        <v>1388</v>
      </c>
    </row>
    <row r="35" spans="1:7" x14ac:dyDescent="0.2">
      <c r="A35" s="100" t="s">
        <v>608</v>
      </c>
      <c r="B35" s="68" t="s">
        <v>346</v>
      </c>
      <c r="C35" s="68">
        <v>66</v>
      </c>
      <c r="D35" s="68">
        <v>150</v>
      </c>
      <c r="E35" s="68">
        <v>242</v>
      </c>
      <c r="F35" s="68">
        <v>730</v>
      </c>
      <c r="G35" s="68">
        <v>1733</v>
      </c>
    </row>
    <row r="36" spans="1:7" x14ac:dyDescent="0.2">
      <c r="A36" s="100" t="s">
        <v>608</v>
      </c>
      <c r="B36" s="68" t="s">
        <v>29</v>
      </c>
      <c r="C36" s="68">
        <v>66</v>
      </c>
      <c r="D36" s="68">
        <v>150</v>
      </c>
      <c r="E36" s="68">
        <v>242</v>
      </c>
      <c r="F36" s="68">
        <v>730</v>
      </c>
      <c r="G36" s="68">
        <v>1733</v>
      </c>
    </row>
    <row r="37" spans="1:7" x14ac:dyDescent="0.2">
      <c r="A37" s="100" t="s">
        <v>108</v>
      </c>
      <c r="B37" s="68" t="s">
        <v>343</v>
      </c>
      <c r="C37" s="68">
        <v>55</v>
      </c>
      <c r="D37" s="68">
        <v>46</v>
      </c>
      <c r="E37" s="68">
        <v>82</v>
      </c>
      <c r="F37" s="68">
        <v>307</v>
      </c>
      <c r="G37" s="68">
        <v>683</v>
      </c>
    </row>
    <row r="38" spans="1:7" x14ac:dyDescent="0.2">
      <c r="A38" s="100" t="s">
        <v>108</v>
      </c>
      <c r="B38" s="68" t="s">
        <v>160</v>
      </c>
      <c r="C38" s="68">
        <v>1</v>
      </c>
      <c r="D38" s="68">
        <v>0</v>
      </c>
      <c r="E38" s="68">
        <v>0</v>
      </c>
      <c r="F38" s="68">
        <v>1</v>
      </c>
      <c r="G38" s="68">
        <v>1</v>
      </c>
    </row>
    <row r="39" spans="1:7" x14ac:dyDescent="0.2">
      <c r="A39" s="100" t="s">
        <v>108</v>
      </c>
      <c r="B39" s="68" t="s">
        <v>29</v>
      </c>
      <c r="C39" s="68">
        <v>56</v>
      </c>
      <c r="D39" s="68">
        <v>46</v>
      </c>
      <c r="E39" s="68">
        <v>82</v>
      </c>
      <c r="F39" s="68">
        <v>308</v>
      </c>
      <c r="G39" s="68">
        <v>684</v>
      </c>
    </row>
    <row r="40" spans="1:7" x14ac:dyDescent="0.2">
      <c r="A40" s="100" t="s">
        <v>152</v>
      </c>
      <c r="B40" s="68" t="s">
        <v>405</v>
      </c>
      <c r="C40" s="68">
        <v>21</v>
      </c>
      <c r="D40" s="68">
        <v>4</v>
      </c>
      <c r="E40" s="68">
        <v>17</v>
      </c>
      <c r="F40" s="68">
        <v>41</v>
      </c>
      <c r="G40" s="68">
        <v>102</v>
      </c>
    </row>
    <row r="41" spans="1:7" x14ac:dyDescent="0.2">
      <c r="A41" s="100" t="s">
        <v>152</v>
      </c>
      <c r="B41" s="68" t="s">
        <v>404</v>
      </c>
      <c r="C41" s="68">
        <v>12</v>
      </c>
      <c r="D41" s="68">
        <v>6</v>
      </c>
      <c r="E41" s="68">
        <v>23</v>
      </c>
      <c r="F41" s="68">
        <v>83</v>
      </c>
      <c r="G41" s="68">
        <v>235</v>
      </c>
    </row>
    <row r="42" spans="1:7" x14ac:dyDescent="0.2">
      <c r="A42" s="100" t="s">
        <v>152</v>
      </c>
      <c r="B42" s="68" t="s">
        <v>160</v>
      </c>
      <c r="C42" s="68">
        <v>4</v>
      </c>
      <c r="D42" s="68">
        <v>4</v>
      </c>
      <c r="E42" s="68">
        <v>12</v>
      </c>
      <c r="F42" s="68">
        <v>31</v>
      </c>
      <c r="G42" s="68">
        <v>56</v>
      </c>
    </row>
    <row r="43" spans="1:7" x14ac:dyDescent="0.2">
      <c r="A43" s="100" t="s">
        <v>152</v>
      </c>
      <c r="B43" s="68" t="s">
        <v>29</v>
      </c>
      <c r="C43" s="68">
        <v>37</v>
      </c>
      <c r="D43" s="68">
        <v>14</v>
      </c>
      <c r="E43" s="68">
        <v>52</v>
      </c>
      <c r="F43" s="68">
        <v>155</v>
      </c>
      <c r="G43" s="68">
        <v>393</v>
      </c>
    </row>
    <row r="44" spans="1:7" x14ac:dyDescent="0.2">
      <c r="A44" s="100" t="s">
        <v>178</v>
      </c>
      <c r="B44" s="68" t="s">
        <v>380</v>
      </c>
      <c r="C44" s="68">
        <v>24</v>
      </c>
      <c r="D44" s="68">
        <v>67</v>
      </c>
      <c r="E44" s="68">
        <v>62</v>
      </c>
      <c r="F44" s="68">
        <v>202</v>
      </c>
      <c r="G44" s="68">
        <v>490</v>
      </c>
    </row>
    <row r="45" spans="1:7" x14ac:dyDescent="0.2">
      <c r="A45" s="100" t="s">
        <v>178</v>
      </c>
      <c r="B45" s="68" t="s">
        <v>428</v>
      </c>
      <c r="C45" s="68">
        <v>12</v>
      </c>
      <c r="D45" s="68">
        <v>3</v>
      </c>
      <c r="E45" s="68">
        <v>1</v>
      </c>
      <c r="F45" s="68">
        <v>20</v>
      </c>
      <c r="G45" s="68">
        <v>23</v>
      </c>
    </row>
    <row r="46" spans="1:7" x14ac:dyDescent="0.2">
      <c r="A46" s="100" t="s">
        <v>178</v>
      </c>
      <c r="B46" s="68" t="s">
        <v>160</v>
      </c>
      <c r="C46" s="68">
        <v>0</v>
      </c>
      <c r="D46" s="68">
        <v>0</v>
      </c>
      <c r="E46" s="68">
        <v>6</v>
      </c>
      <c r="F46" s="68">
        <v>0</v>
      </c>
      <c r="G46" s="68">
        <v>1</v>
      </c>
    </row>
    <row r="47" spans="1:7" x14ac:dyDescent="0.2">
      <c r="A47" s="100" t="s">
        <v>178</v>
      </c>
      <c r="B47" s="68" t="s">
        <v>29</v>
      </c>
      <c r="C47" s="68">
        <v>36</v>
      </c>
      <c r="D47" s="68">
        <v>70</v>
      </c>
      <c r="E47" s="68">
        <v>69</v>
      </c>
      <c r="F47" s="68">
        <v>222</v>
      </c>
      <c r="G47" s="68">
        <v>514</v>
      </c>
    </row>
    <row r="48" spans="1:7" x14ac:dyDescent="0.2">
      <c r="A48" s="100" t="s">
        <v>332</v>
      </c>
      <c r="B48" s="68" t="s">
        <v>29</v>
      </c>
      <c r="C48" s="68">
        <v>117</v>
      </c>
      <c r="D48" s="68">
        <v>127</v>
      </c>
      <c r="E48" s="68">
        <v>262</v>
      </c>
      <c r="F48" s="68">
        <v>803</v>
      </c>
      <c r="G48" s="68">
        <v>2447</v>
      </c>
    </row>
    <row r="49" spans="1:7" x14ac:dyDescent="0.2">
      <c r="A49" s="101" t="s">
        <v>29</v>
      </c>
      <c r="B49" s="69" t="s">
        <v>29</v>
      </c>
      <c r="C49" s="69">
        <v>3931</v>
      </c>
      <c r="D49" s="69">
        <v>4685</v>
      </c>
      <c r="E49" s="69">
        <v>3920</v>
      </c>
      <c r="F49" s="69">
        <v>22503</v>
      </c>
      <c r="G49" s="69">
        <v>46105</v>
      </c>
    </row>
    <row r="50" spans="1:7" x14ac:dyDescent="0.2">
      <c r="A50" s="100" t="s">
        <v>58</v>
      </c>
      <c r="B50" s="100"/>
      <c r="C50" s="100"/>
      <c r="D50" s="100"/>
      <c r="E50" s="100"/>
      <c r="F50" s="100"/>
      <c r="G50" s="100"/>
    </row>
    <row r="51" spans="1:7" x14ac:dyDescent="0.2">
      <c r="A51" s="68"/>
      <c r="B51" s="68"/>
      <c r="C51" s="68"/>
      <c r="D51" s="68"/>
      <c r="E51" s="68"/>
      <c r="F51" s="68"/>
      <c r="G51" s="68"/>
    </row>
  </sheetData>
  <sheetProtection sheet="1"/>
  <mergeCells count="14">
    <mergeCell ref="A44:A47"/>
    <mergeCell ref="A48"/>
    <mergeCell ref="A49"/>
    <mergeCell ref="A50:G50"/>
    <mergeCell ref="A29:A32"/>
    <mergeCell ref="A33:A34"/>
    <mergeCell ref="A35:A36"/>
    <mergeCell ref="A37:A39"/>
    <mergeCell ref="A40:A43"/>
    <mergeCell ref="B1:E1"/>
    <mergeCell ref="A11:A15"/>
    <mergeCell ref="A16:A19"/>
    <mergeCell ref="A20:A25"/>
    <mergeCell ref="A26:A28"/>
  </mergeCells>
  <hyperlinks>
    <hyperlink ref="A7" r:id="rId1" xr:uid="{00000000-0004-0000-1800-000000000000}"/>
  </hyperlinks>
  <pageMargins left="0.7" right="0.7" top="0.75" bottom="0.75" header="0.3" footer="0.3"/>
  <pageSetup paperSize="9" orientation="portrait"/>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610</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70" t="s">
        <v>95</v>
      </c>
      <c r="B10" s="70" t="s">
        <v>96</v>
      </c>
      <c r="C10" s="20" t="s">
        <v>30</v>
      </c>
      <c r="D10" s="20" t="s">
        <v>31</v>
      </c>
      <c r="E10" s="20" t="s">
        <v>42</v>
      </c>
      <c r="F10" s="20" t="s">
        <v>97</v>
      </c>
      <c r="G10" s="20" t="s">
        <v>98</v>
      </c>
    </row>
    <row r="11" spans="1:16" x14ac:dyDescent="0.2">
      <c r="A11" s="70" t="s">
        <v>99</v>
      </c>
      <c r="B11" s="70" t="s">
        <v>611</v>
      </c>
      <c r="C11" s="70">
        <v>1159</v>
      </c>
      <c r="D11" s="70">
        <v>1070</v>
      </c>
      <c r="E11" s="70">
        <v>1067</v>
      </c>
      <c r="F11" s="70">
        <v>5732</v>
      </c>
      <c r="G11" s="70">
        <v>11225</v>
      </c>
    </row>
    <row r="12" spans="1:16" x14ac:dyDescent="0.2">
      <c r="A12" s="70" t="s">
        <v>101</v>
      </c>
      <c r="B12" s="70" t="s">
        <v>612</v>
      </c>
      <c r="C12" s="70">
        <v>961</v>
      </c>
      <c r="D12" s="70">
        <v>677</v>
      </c>
      <c r="E12" s="70">
        <v>643</v>
      </c>
      <c r="F12" s="70">
        <v>4774</v>
      </c>
      <c r="G12" s="70">
        <v>9178</v>
      </c>
    </row>
    <row r="13" spans="1:16" x14ac:dyDescent="0.2">
      <c r="A13" s="70" t="s">
        <v>103</v>
      </c>
      <c r="B13" s="70" t="s">
        <v>613</v>
      </c>
      <c r="C13" s="70">
        <v>434</v>
      </c>
      <c r="D13" s="70">
        <v>628</v>
      </c>
      <c r="E13" s="70">
        <v>330</v>
      </c>
      <c r="F13" s="70">
        <v>2429</v>
      </c>
      <c r="G13" s="70">
        <v>4263</v>
      </c>
    </row>
    <row r="14" spans="1:16" x14ac:dyDescent="0.2">
      <c r="A14" s="70" t="s">
        <v>105</v>
      </c>
      <c r="B14" s="70" t="s">
        <v>614</v>
      </c>
      <c r="C14" s="70">
        <v>409</v>
      </c>
      <c r="D14" s="70">
        <v>446</v>
      </c>
      <c r="E14" s="70">
        <v>336</v>
      </c>
      <c r="F14" s="70">
        <v>2536</v>
      </c>
      <c r="G14" s="70">
        <v>4793</v>
      </c>
    </row>
    <row r="15" spans="1:16" x14ac:dyDescent="0.2">
      <c r="A15" s="70" t="s">
        <v>107</v>
      </c>
      <c r="B15" s="70" t="s">
        <v>615</v>
      </c>
      <c r="C15" s="70">
        <v>355</v>
      </c>
      <c r="D15" s="70">
        <v>155</v>
      </c>
      <c r="E15" s="70">
        <v>201</v>
      </c>
      <c r="F15" s="70">
        <v>1560</v>
      </c>
      <c r="G15" s="70">
        <v>2320</v>
      </c>
    </row>
    <row r="16" spans="1:16" x14ac:dyDescent="0.2">
      <c r="A16" s="70" t="s">
        <v>109</v>
      </c>
      <c r="B16" s="70" t="s">
        <v>616</v>
      </c>
      <c r="C16" s="70">
        <v>277</v>
      </c>
      <c r="D16" s="70">
        <v>222</v>
      </c>
      <c r="E16" s="70">
        <v>254</v>
      </c>
      <c r="F16" s="70">
        <v>1655</v>
      </c>
      <c r="G16" s="70">
        <v>3399</v>
      </c>
    </row>
    <row r="17" spans="1:7" x14ac:dyDescent="0.2">
      <c r="A17" s="70" t="s">
        <v>111</v>
      </c>
      <c r="B17" s="70" t="s">
        <v>617</v>
      </c>
      <c r="C17" s="70">
        <v>252</v>
      </c>
      <c r="D17" s="70">
        <v>183</v>
      </c>
      <c r="E17" s="70">
        <v>0</v>
      </c>
      <c r="F17" s="70">
        <v>642</v>
      </c>
      <c r="G17" s="70">
        <v>859</v>
      </c>
    </row>
    <row r="18" spans="1:7" x14ac:dyDescent="0.2">
      <c r="A18" s="70" t="s">
        <v>113</v>
      </c>
      <c r="B18" s="70" t="s">
        <v>618</v>
      </c>
      <c r="C18" s="70">
        <v>229</v>
      </c>
      <c r="D18" s="70">
        <v>213</v>
      </c>
      <c r="E18" s="70">
        <v>34</v>
      </c>
      <c r="F18" s="70">
        <v>1160</v>
      </c>
      <c r="G18" s="70">
        <v>2220</v>
      </c>
    </row>
    <row r="19" spans="1:7" x14ac:dyDescent="0.2">
      <c r="A19" s="70" t="s">
        <v>115</v>
      </c>
      <c r="B19" s="70" t="s">
        <v>619</v>
      </c>
      <c r="C19" s="70">
        <v>213</v>
      </c>
      <c r="D19" s="70">
        <v>50</v>
      </c>
      <c r="E19" s="70">
        <v>177</v>
      </c>
      <c r="F19" s="70">
        <v>1274</v>
      </c>
      <c r="G19" s="70">
        <v>2296</v>
      </c>
    </row>
    <row r="20" spans="1:7" x14ac:dyDescent="0.2">
      <c r="A20" s="70" t="s">
        <v>117</v>
      </c>
      <c r="B20" s="70" t="s">
        <v>620</v>
      </c>
      <c r="C20" s="70">
        <v>206</v>
      </c>
      <c r="D20" s="70">
        <v>252</v>
      </c>
      <c r="E20" s="70">
        <v>217</v>
      </c>
      <c r="F20" s="70">
        <v>1178</v>
      </c>
      <c r="G20" s="70">
        <v>2310</v>
      </c>
    </row>
    <row r="21" spans="1:7" x14ac:dyDescent="0.2">
      <c r="A21" s="70" t="s">
        <v>119</v>
      </c>
      <c r="B21" s="70" t="s">
        <v>621</v>
      </c>
      <c r="C21" s="70">
        <v>198</v>
      </c>
      <c r="D21" s="70">
        <v>162</v>
      </c>
      <c r="E21" s="70">
        <v>126</v>
      </c>
      <c r="F21" s="70">
        <v>978</v>
      </c>
      <c r="G21" s="70">
        <v>2149</v>
      </c>
    </row>
    <row r="22" spans="1:7" x14ac:dyDescent="0.2">
      <c r="A22" s="70" t="s">
        <v>121</v>
      </c>
      <c r="B22" s="70" t="s">
        <v>622</v>
      </c>
      <c r="C22" s="70">
        <v>159</v>
      </c>
      <c r="D22" s="70">
        <v>161</v>
      </c>
      <c r="E22" s="70">
        <v>117</v>
      </c>
      <c r="F22" s="70">
        <v>684</v>
      </c>
      <c r="G22" s="70">
        <v>1113</v>
      </c>
    </row>
    <row r="23" spans="1:7" x14ac:dyDescent="0.2">
      <c r="A23" s="70" t="s">
        <v>123</v>
      </c>
      <c r="B23" s="70" t="s">
        <v>623</v>
      </c>
      <c r="C23" s="70">
        <v>152</v>
      </c>
      <c r="D23" s="70">
        <v>0</v>
      </c>
      <c r="E23" s="70">
        <v>0</v>
      </c>
      <c r="F23" s="70">
        <v>152</v>
      </c>
      <c r="G23" s="70">
        <v>168</v>
      </c>
    </row>
    <row r="24" spans="1:7" x14ac:dyDescent="0.2">
      <c r="A24" s="70" t="s">
        <v>125</v>
      </c>
      <c r="B24" s="70" t="s">
        <v>624</v>
      </c>
      <c r="C24" s="70">
        <v>149</v>
      </c>
      <c r="D24" s="70">
        <v>0</v>
      </c>
      <c r="E24" s="70">
        <v>0</v>
      </c>
      <c r="F24" s="70">
        <v>149</v>
      </c>
      <c r="G24" s="70">
        <v>149</v>
      </c>
    </row>
    <row r="25" spans="1:7" x14ac:dyDescent="0.2">
      <c r="A25" s="70" t="s">
        <v>127</v>
      </c>
      <c r="B25" s="70" t="s">
        <v>625</v>
      </c>
      <c r="C25" s="70">
        <v>143</v>
      </c>
      <c r="D25" s="70">
        <v>119</v>
      </c>
      <c r="E25" s="70">
        <v>30</v>
      </c>
      <c r="F25" s="70">
        <v>638</v>
      </c>
      <c r="G25" s="70">
        <v>1201</v>
      </c>
    </row>
    <row r="26" spans="1:7" x14ac:dyDescent="0.2">
      <c r="A26" s="70" t="s">
        <v>129</v>
      </c>
      <c r="B26" s="70" t="s">
        <v>626</v>
      </c>
      <c r="C26" s="70">
        <v>135</v>
      </c>
      <c r="D26" s="70">
        <v>122</v>
      </c>
      <c r="E26" s="70">
        <v>151</v>
      </c>
      <c r="F26" s="70">
        <v>683</v>
      </c>
      <c r="G26" s="70">
        <v>1549</v>
      </c>
    </row>
    <row r="27" spans="1:7" x14ac:dyDescent="0.2">
      <c r="A27" s="70" t="s">
        <v>131</v>
      </c>
      <c r="B27" s="70" t="s">
        <v>627</v>
      </c>
      <c r="C27" s="70">
        <v>134</v>
      </c>
      <c r="D27" s="70">
        <v>165</v>
      </c>
      <c r="E27" s="70">
        <v>128</v>
      </c>
      <c r="F27" s="70">
        <v>747</v>
      </c>
      <c r="G27" s="70">
        <v>1596</v>
      </c>
    </row>
    <row r="28" spans="1:7" x14ac:dyDescent="0.2">
      <c r="A28" s="70" t="s">
        <v>133</v>
      </c>
      <c r="B28" s="70" t="s">
        <v>628</v>
      </c>
      <c r="C28" s="70">
        <v>126</v>
      </c>
      <c r="D28" s="70">
        <v>155</v>
      </c>
      <c r="E28" s="70">
        <v>144</v>
      </c>
      <c r="F28" s="70">
        <v>807</v>
      </c>
      <c r="G28" s="70">
        <v>1704</v>
      </c>
    </row>
    <row r="29" spans="1:7" x14ac:dyDescent="0.2">
      <c r="A29" s="70" t="s">
        <v>135</v>
      </c>
      <c r="B29" s="70" t="s">
        <v>629</v>
      </c>
      <c r="C29" s="70">
        <v>112</v>
      </c>
      <c r="D29" s="70">
        <v>70</v>
      </c>
      <c r="E29" s="70">
        <v>67</v>
      </c>
      <c r="F29" s="70">
        <v>485</v>
      </c>
      <c r="G29" s="70">
        <v>976</v>
      </c>
    </row>
    <row r="30" spans="1:7" x14ac:dyDescent="0.2">
      <c r="A30" s="70" t="s">
        <v>137</v>
      </c>
      <c r="B30" s="70" t="s">
        <v>630</v>
      </c>
      <c r="C30" s="70">
        <v>107</v>
      </c>
      <c r="D30" s="70">
        <v>38</v>
      </c>
      <c r="E30" s="70">
        <v>141</v>
      </c>
      <c r="F30" s="70">
        <v>591</v>
      </c>
      <c r="G30" s="70">
        <v>1685</v>
      </c>
    </row>
    <row r="31" spans="1:7" x14ac:dyDescent="0.2">
      <c r="A31" s="70" t="s">
        <v>139</v>
      </c>
      <c r="B31" s="70" t="s">
        <v>631</v>
      </c>
      <c r="C31" s="70">
        <v>4683</v>
      </c>
      <c r="D31" s="70">
        <v>5417</v>
      </c>
      <c r="E31" s="70">
        <v>5326</v>
      </c>
      <c r="F31" s="70">
        <v>29655</v>
      </c>
      <c r="G31" s="70">
        <v>62302</v>
      </c>
    </row>
    <row r="32" spans="1:7" x14ac:dyDescent="0.2">
      <c r="A32" s="71" t="s">
        <v>29</v>
      </c>
      <c r="B32" s="71" t="s">
        <v>161</v>
      </c>
      <c r="C32" s="71">
        <v>10593</v>
      </c>
      <c r="D32" s="71">
        <v>10305</v>
      </c>
      <c r="E32" s="71">
        <v>9489</v>
      </c>
      <c r="F32" s="71">
        <v>58509</v>
      </c>
      <c r="G32" s="71">
        <v>117455</v>
      </c>
    </row>
    <row r="33" spans="1:7" ht="22.5" customHeight="1" x14ac:dyDescent="0.2">
      <c r="A33" s="100" t="s">
        <v>632</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1900-000000000000}"/>
  </hyperlinks>
  <pageMargins left="0.7" right="0.7" top="0.75" bottom="0.75" header="0.3" footer="0.3"/>
  <pageSetup paperSize="9" orientation="portrait"/>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22"/>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634</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72" t="s">
        <v>635</v>
      </c>
      <c r="B10" s="20" t="s">
        <v>30</v>
      </c>
      <c r="C10" s="20" t="s">
        <v>31</v>
      </c>
      <c r="D10" s="20" t="s">
        <v>42</v>
      </c>
      <c r="E10" s="20" t="s">
        <v>97</v>
      </c>
      <c r="F10" s="20" t="s">
        <v>98</v>
      </c>
    </row>
    <row r="11" spans="1:16" x14ac:dyDescent="0.2">
      <c r="A11" s="72" t="s">
        <v>636</v>
      </c>
      <c r="B11" s="72">
        <v>5254</v>
      </c>
      <c r="C11" s="72">
        <v>5377</v>
      </c>
      <c r="D11" s="72">
        <v>4729</v>
      </c>
      <c r="E11" s="72">
        <v>30467</v>
      </c>
      <c r="F11" s="72">
        <v>60844</v>
      </c>
    </row>
    <row r="12" spans="1:16" x14ac:dyDescent="0.2">
      <c r="A12" s="72" t="s">
        <v>637</v>
      </c>
      <c r="B12" s="72">
        <v>2241</v>
      </c>
      <c r="C12" s="72">
        <v>2119</v>
      </c>
      <c r="D12" s="72">
        <v>1926</v>
      </c>
      <c r="E12" s="72">
        <v>12229</v>
      </c>
      <c r="F12" s="72">
        <v>24370</v>
      </c>
    </row>
    <row r="13" spans="1:16" x14ac:dyDescent="0.2">
      <c r="A13" s="72" t="s">
        <v>638</v>
      </c>
      <c r="B13" s="72">
        <v>1073</v>
      </c>
      <c r="C13" s="72">
        <v>1037</v>
      </c>
      <c r="D13" s="72">
        <v>1080</v>
      </c>
      <c r="E13" s="72">
        <v>5876</v>
      </c>
      <c r="F13" s="72">
        <v>11946</v>
      </c>
    </row>
    <row r="14" spans="1:16" x14ac:dyDescent="0.2">
      <c r="A14" s="72" t="s">
        <v>639</v>
      </c>
      <c r="B14" s="72">
        <v>1266</v>
      </c>
      <c r="C14" s="72">
        <v>1209</v>
      </c>
      <c r="D14" s="72">
        <v>1089</v>
      </c>
      <c r="E14" s="72">
        <v>6612</v>
      </c>
      <c r="F14" s="72">
        <v>13674</v>
      </c>
    </row>
    <row r="15" spans="1:16" x14ac:dyDescent="0.2">
      <c r="A15" s="72" t="s">
        <v>640</v>
      </c>
      <c r="B15" s="72">
        <v>543</v>
      </c>
      <c r="C15" s="72">
        <v>387</v>
      </c>
      <c r="D15" s="72">
        <v>409</v>
      </c>
      <c r="E15" s="72">
        <v>2107</v>
      </c>
      <c r="F15" s="72">
        <v>3969</v>
      </c>
    </row>
    <row r="16" spans="1:16" x14ac:dyDescent="0.2">
      <c r="A16" s="72" t="s">
        <v>641</v>
      </c>
      <c r="B16" s="72">
        <v>95</v>
      </c>
      <c r="C16" s="72">
        <v>122</v>
      </c>
      <c r="D16" s="72">
        <v>108</v>
      </c>
      <c r="E16" s="72">
        <v>608</v>
      </c>
      <c r="F16" s="72">
        <v>1216</v>
      </c>
    </row>
    <row r="17" spans="1:6" x14ac:dyDescent="0.2">
      <c r="A17" s="72" t="s">
        <v>642</v>
      </c>
      <c r="B17" s="72">
        <v>46</v>
      </c>
      <c r="C17" s="72">
        <v>31</v>
      </c>
      <c r="D17" s="72">
        <v>59</v>
      </c>
      <c r="E17" s="72">
        <v>245</v>
      </c>
      <c r="F17" s="72">
        <v>541</v>
      </c>
    </row>
    <row r="18" spans="1:6" x14ac:dyDescent="0.2">
      <c r="A18" s="72" t="s">
        <v>643</v>
      </c>
      <c r="B18" s="72">
        <v>21</v>
      </c>
      <c r="C18" s="72">
        <v>16</v>
      </c>
      <c r="D18" s="72">
        <v>8</v>
      </c>
      <c r="E18" s="72">
        <v>109</v>
      </c>
      <c r="F18" s="72">
        <v>263</v>
      </c>
    </row>
    <row r="19" spans="1:6" x14ac:dyDescent="0.2">
      <c r="A19" s="72" t="s">
        <v>644</v>
      </c>
      <c r="B19" s="72">
        <v>54</v>
      </c>
      <c r="C19" s="72">
        <v>7</v>
      </c>
      <c r="D19" s="72">
        <v>81</v>
      </c>
      <c r="E19" s="72">
        <v>256</v>
      </c>
      <c r="F19" s="72">
        <v>632</v>
      </c>
    </row>
    <row r="20" spans="1:6" x14ac:dyDescent="0.2">
      <c r="A20" s="73" t="s">
        <v>29</v>
      </c>
      <c r="B20" s="73">
        <v>10593</v>
      </c>
      <c r="C20" s="73">
        <v>10305</v>
      </c>
      <c r="D20" s="73">
        <v>9489</v>
      </c>
      <c r="E20" s="73">
        <v>58509</v>
      </c>
      <c r="F20" s="73">
        <v>117455</v>
      </c>
    </row>
    <row r="21" spans="1:6" ht="22.5" customHeight="1" x14ac:dyDescent="0.2">
      <c r="A21" s="100" t="s">
        <v>632</v>
      </c>
      <c r="B21" s="100"/>
      <c r="C21" s="100"/>
      <c r="D21" s="100"/>
      <c r="E21" s="100"/>
      <c r="F21" s="100"/>
    </row>
    <row r="22" spans="1:6" x14ac:dyDescent="0.2">
      <c r="A22" s="100" t="s">
        <v>58</v>
      </c>
      <c r="B22" s="100"/>
      <c r="C22" s="100"/>
      <c r="D22" s="100"/>
      <c r="E22" s="100"/>
      <c r="F22" s="100"/>
    </row>
  </sheetData>
  <sheetProtection sheet="1"/>
  <mergeCells count="3">
    <mergeCell ref="B1:E1"/>
    <mergeCell ref="A21:F21"/>
    <mergeCell ref="A22:F22"/>
  </mergeCells>
  <hyperlinks>
    <hyperlink ref="A7" r:id="rId1" xr:uid="{00000000-0004-0000-1A00-000000000000}"/>
  </hyperlinks>
  <pageMargins left="0.7" right="0.7" top="0.75" bottom="0.75" header="0.3" footer="0.3"/>
  <pageSetup paperSize="9" orientation="portrait"/>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646</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74" t="s">
        <v>95</v>
      </c>
      <c r="B10" s="74" t="s">
        <v>96</v>
      </c>
      <c r="C10" s="20" t="s">
        <v>30</v>
      </c>
      <c r="D10" s="20" t="s">
        <v>31</v>
      </c>
      <c r="E10" s="20" t="s">
        <v>42</v>
      </c>
      <c r="F10" s="20" t="s">
        <v>97</v>
      </c>
      <c r="G10" s="20" t="s">
        <v>98</v>
      </c>
    </row>
    <row r="11" spans="1:16" x14ac:dyDescent="0.2">
      <c r="A11" s="74" t="s">
        <v>99</v>
      </c>
      <c r="B11" s="74" t="s">
        <v>647</v>
      </c>
      <c r="C11" s="74">
        <v>124</v>
      </c>
      <c r="D11" s="74">
        <v>148</v>
      </c>
      <c r="E11" s="74">
        <v>166</v>
      </c>
      <c r="F11" s="74">
        <v>815</v>
      </c>
      <c r="G11" s="74">
        <v>1795</v>
      </c>
    </row>
    <row r="12" spans="1:16" x14ac:dyDescent="0.2">
      <c r="A12" s="74" t="s">
        <v>101</v>
      </c>
      <c r="B12" s="74" t="s">
        <v>648</v>
      </c>
      <c r="C12" s="74">
        <v>116</v>
      </c>
      <c r="D12" s="74">
        <v>102</v>
      </c>
      <c r="E12" s="74">
        <v>175</v>
      </c>
      <c r="F12" s="74">
        <v>591</v>
      </c>
      <c r="G12" s="74">
        <v>1606</v>
      </c>
    </row>
    <row r="13" spans="1:16" x14ac:dyDescent="0.2">
      <c r="A13" s="74" t="s">
        <v>103</v>
      </c>
      <c r="B13" s="74" t="s">
        <v>649</v>
      </c>
      <c r="C13" s="74">
        <v>73</v>
      </c>
      <c r="D13" s="74">
        <v>51</v>
      </c>
      <c r="E13" s="74">
        <v>78</v>
      </c>
      <c r="F13" s="74">
        <v>371</v>
      </c>
      <c r="G13" s="74">
        <v>667</v>
      </c>
    </row>
    <row r="14" spans="1:16" x14ac:dyDescent="0.2">
      <c r="A14" s="74" t="s">
        <v>105</v>
      </c>
      <c r="B14" s="74" t="s">
        <v>650</v>
      </c>
      <c r="C14" s="74">
        <v>51</v>
      </c>
      <c r="D14" s="74">
        <v>38</v>
      </c>
      <c r="E14" s="74">
        <v>43</v>
      </c>
      <c r="F14" s="74">
        <v>217</v>
      </c>
      <c r="G14" s="74">
        <v>479</v>
      </c>
    </row>
    <row r="15" spans="1:16" x14ac:dyDescent="0.2">
      <c r="A15" s="74" t="s">
        <v>107</v>
      </c>
      <c r="B15" s="74" t="s">
        <v>651</v>
      </c>
      <c r="C15" s="74">
        <v>48</v>
      </c>
      <c r="D15" s="74">
        <v>29</v>
      </c>
      <c r="E15" s="74">
        <v>47</v>
      </c>
      <c r="F15" s="74">
        <v>206</v>
      </c>
      <c r="G15" s="74">
        <v>437</v>
      </c>
    </row>
    <row r="16" spans="1:16" x14ac:dyDescent="0.2">
      <c r="A16" s="74" t="s">
        <v>109</v>
      </c>
      <c r="B16" s="74" t="s">
        <v>652</v>
      </c>
      <c r="C16" s="74">
        <v>46</v>
      </c>
      <c r="D16" s="74">
        <v>56</v>
      </c>
      <c r="E16" s="74">
        <v>91</v>
      </c>
      <c r="F16" s="74">
        <v>384</v>
      </c>
      <c r="G16" s="74">
        <v>812</v>
      </c>
    </row>
    <row r="17" spans="1:7" x14ac:dyDescent="0.2">
      <c r="A17" s="74" t="s">
        <v>111</v>
      </c>
      <c r="B17" s="74" t="s">
        <v>653</v>
      </c>
      <c r="C17" s="74">
        <v>39</v>
      </c>
      <c r="D17" s="74">
        <v>28</v>
      </c>
      <c r="E17" s="74">
        <v>25</v>
      </c>
      <c r="F17" s="74">
        <v>189</v>
      </c>
      <c r="G17" s="74">
        <v>377</v>
      </c>
    </row>
    <row r="18" spans="1:7" x14ac:dyDescent="0.2">
      <c r="A18" s="74" t="s">
        <v>113</v>
      </c>
      <c r="B18" s="74" t="s">
        <v>654</v>
      </c>
      <c r="C18" s="74">
        <v>37</v>
      </c>
      <c r="D18" s="74">
        <v>13</v>
      </c>
      <c r="E18" s="74">
        <v>0</v>
      </c>
      <c r="F18" s="74">
        <v>132</v>
      </c>
      <c r="G18" s="74">
        <v>212</v>
      </c>
    </row>
    <row r="19" spans="1:7" x14ac:dyDescent="0.2">
      <c r="A19" s="74" t="s">
        <v>115</v>
      </c>
      <c r="B19" s="74" t="s">
        <v>655</v>
      </c>
      <c r="C19" s="74">
        <v>35</v>
      </c>
      <c r="D19" s="74">
        <v>24</v>
      </c>
      <c r="E19" s="74">
        <v>32</v>
      </c>
      <c r="F19" s="74">
        <v>131</v>
      </c>
      <c r="G19" s="74">
        <v>285</v>
      </c>
    </row>
    <row r="20" spans="1:7" x14ac:dyDescent="0.2">
      <c r="A20" s="74" t="s">
        <v>117</v>
      </c>
      <c r="B20" s="74" t="s">
        <v>656</v>
      </c>
      <c r="C20" s="74">
        <v>32</v>
      </c>
      <c r="D20" s="74">
        <v>0</v>
      </c>
      <c r="E20" s="74">
        <v>25</v>
      </c>
      <c r="F20" s="74">
        <v>96</v>
      </c>
      <c r="G20" s="74">
        <v>208</v>
      </c>
    </row>
    <row r="21" spans="1:7" x14ac:dyDescent="0.2">
      <c r="A21" s="74" t="s">
        <v>119</v>
      </c>
      <c r="B21" s="74" t="s">
        <v>657</v>
      </c>
      <c r="C21" s="74">
        <v>28</v>
      </c>
      <c r="D21" s="74">
        <v>11</v>
      </c>
      <c r="E21" s="74">
        <v>14</v>
      </c>
      <c r="F21" s="74">
        <v>92</v>
      </c>
      <c r="G21" s="74">
        <v>187</v>
      </c>
    </row>
    <row r="22" spans="1:7" x14ac:dyDescent="0.2">
      <c r="A22" s="74" t="s">
        <v>121</v>
      </c>
      <c r="B22" s="74" t="s">
        <v>658</v>
      </c>
      <c r="C22" s="74">
        <v>27</v>
      </c>
      <c r="D22" s="74">
        <v>31</v>
      </c>
      <c r="E22" s="74">
        <v>59</v>
      </c>
      <c r="F22" s="74">
        <v>213</v>
      </c>
      <c r="G22" s="74">
        <v>400</v>
      </c>
    </row>
    <row r="23" spans="1:7" x14ac:dyDescent="0.2">
      <c r="A23" s="74" t="s">
        <v>123</v>
      </c>
      <c r="B23" s="74" t="s">
        <v>659</v>
      </c>
      <c r="C23" s="74">
        <v>27</v>
      </c>
      <c r="D23" s="74">
        <v>23</v>
      </c>
      <c r="E23" s="74">
        <v>35</v>
      </c>
      <c r="F23" s="74">
        <v>143</v>
      </c>
      <c r="G23" s="74">
        <v>290</v>
      </c>
    </row>
    <row r="24" spans="1:7" x14ac:dyDescent="0.2">
      <c r="A24" s="74" t="s">
        <v>125</v>
      </c>
      <c r="B24" s="74" t="s">
        <v>660</v>
      </c>
      <c r="C24" s="74">
        <v>26</v>
      </c>
      <c r="D24" s="74">
        <v>34</v>
      </c>
      <c r="E24" s="74">
        <v>48</v>
      </c>
      <c r="F24" s="74">
        <v>191</v>
      </c>
      <c r="G24" s="74">
        <v>411</v>
      </c>
    </row>
    <row r="25" spans="1:7" x14ac:dyDescent="0.2">
      <c r="A25" s="74" t="s">
        <v>127</v>
      </c>
      <c r="B25" s="74" t="s">
        <v>661</v>
      </c>
      <c r="C25" s="74">
        <v>22</v>
      </c>
      <c r="D25" s="74">
        <v>22</v>
      </c>
      <c r="E25" s="74">
        <v>22</v>
      </c>
      <c r="F25" s="74">
        <v>140</v>
      </c>
      <c r="G25" s="74">
        <v>268</v>
      </c>
    </row>
    <row r="26" spans="1:7" x14ac:dyDescent="0.2">
      <c r="A26" s="74" t="s">
        <v>129</v>
      </c>
      <c r="B26" s="74" t="s">
        <v>662</v>
      </c>
      <c r="C26" s="74">
        <v>21</v>
      </c>
      <c r="D26" s="74">
        <v>29</v>
      </c>
      <c r="E26" s="74">
        <v>22</v>
      </c>
      <c r="F26" s="74">
        <v>139</v>
      </c>
      <c r="G26" s="74">
        <v>306</v>
      </c>
    </row>
    <row r="27" spans="1:7" x14ac:dyDescent="0.2">
      <c r="A27" s="74" t="s">
        <v>131</v>
      </c>
      <c r="B27" s="74" t="s">
        <v>663</v>
      </c>
      <c r="C27" s="74">
        <v>19</v>
      </c>
      <c r="D27" s="74">
        <v>3</v>
      </c>
      <c r="E27" s="74">
        <v>0</v>
      </c>
      <c r="F27" s="74">
        <v>58</v>
      </c>
      <c r="G27" s="74">
        <v>152</v>
      </c>
    </row>
    <row r="28" spans="1:7" x14ac:dyDescent="0.2">
      <c r="A28" s="74" t="s">
        <v>133</v>
      </c>
      <c r="B28" s="74" t="s">
        <v>664</v>
      </c>
      <c r="C28" s="74">
        <v>19</v>
      </c>
      <c r="D28" s="74">
        <v>10</v>
      </c>
      <c r="E28" s="74">
        <v>13</v>
      </c>
      <c r="F28" s="74">
        <v>72</v>
      </c>
      <c r="G28" s="74">
        <v>163</v>
      </c>
    </row>
    <row r="29" spans="1:7" x14ac:dyDescent="0.2">
      <c r="A29" s="74" t="s">
        <v>135</v>
      </c>
      <c r="B29" s="74" t="s">
        <v>665</v>
      </c>
      <c r="C29" s="74">
        <v>18</v>
      </c>
      <c r="D29" s="74">
        <v>2</v>
      </c>
      <c r="E29" s="74">
        <v>49</v>
      </c>
      <c r="F29" s="74">
        <v>56</v>
      </c>
      <c r="G29" s="74">
        <v>108</v>
      </c>
    </row>
    <row r="30" spans="1:7" x14ac:dyDescent="0.2">
      <c r="A30" s="74" t="s">
        <v>137</v>
      </c>
      <c r="B30" s="74" t="s">
        <v>666</v>
      </c>
      <c r="C30" s="74">
        <v>17</v>
      </c>
      <c r="D30" s="74">
        <v>15</v>
      </c>
      <c r="E30" s="74">
        <v>18</v>
      </c>
      <c r="F30" s="74">
        <v>99</v>
      </c>
      <c r="G30" s="74">
        <v>228</v>
      </c>
    </row>
    <row r="31" spans="1:7" x14ac:dyDescent="0.2">
      <c r="A31" s="74" t="s">
        <v>139</v>
      </c>
      <c r="B31" s="74" t="s">
        <v>631</v>
      </c>
      <c r="C31" s="74">
        <v>547</v>
      </c>
      <c r="D31" s="74">
        <v>589</v>
      </c>
      <c r="E31" s="74">
        <v>655</v>
      </c>
      <c r="F31" s="74">
        <v>3303</v>
      </c>
      <c r="G31" s="74">
        <v>7188</v>
      </c>
    </row>
    <row r="32" spans="1:7" x14ac:dyDescent="0.2">
      <c r="A32" s="75" t="s">
        <v>29</v>
      </c>
      <c r="B32" s="75" t="s">
        <v>161</v>
      </c>
      <c r="C32" s="75">
        <v>1372</v>
      </c>
      <c r="D32" s="75">
        <v>1258</v>
      </c>
      <c r="E32" s="75">
        <v>1617</v>
      </c>
      <c r="F32" s="75">
        <v>7638</v>
      </c>
      <c r="G32" s="75">
        <v>16579</v>
      </c>
    </row>
    <row r="33" spans="1:7" ht="22.5" customHeight="1" x14ac:dyDescent="0.2">
      <c r="A33" s="100" t="s">
        <v>667</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1B00-000000000000}"/>
  </hyperlinks>
  <pageMargins left="0.7" right="0.7" top="0.75" bottom="0.75" header="0.3" footer="0.3"/>
  <pageSetup paperSize="9" orientation="portrait"/>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P26"/>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669</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76" t="s">
        <v>670</v>
      </c>
      <c r="B10" s="20" t="s">
        <v>30</v>
      </c>
      <c r="C10" s="20" t="s">
        <v>31</v>
      </c>
      <c r="D10" s="20" t="s">
        <v>42</v>
      </c>
      <c r="E10" s="20" t="s">
        <v>97</v>
      </c>
      <c r="F10" s="20" t="s">
        <v>98</v>
      </c>
    </row>
    <row r="11" spans="1:16" x14ac:dyDescent="0.2">
      <c r="A11" s="76" t="s">
        <v>671</v>
      </c>
      <c r="B11" s="76">
        <v>6</v>
      </c>
      <c r="C11" s="76">
        <v>5</v>
      </c>
      <c r="D11" s="76">
        <v>11</v>
      </c>
      <c r="E11" s="76">
        <v>39</v>
      </c>
      <c r="F11" s="76">
        <v>93</v>
      </c>
    </row>
    <row r="12" spans="1:16" x14ac:dyDescent="0.2">
      <c r="A12" s="76" t="s">
        <v>672</v>
      </c>
      <c r="B12" s="76">
        <v>34</v>
      </c>
      <c r="C12" s="76">
        <v>34</v>
      </c>
      <c r="D12" s="76">
        <v>40</v>
      </c>
      <c r="E12" s="76">
        <v>180</v>
      </c>
      <c r="F12" s="76">
        <v>407</v>
      </c>
    </row>
    <row r="13" spans="1:16" x14ac:dyDescent="0.2">
      <c r="A13" s="76" t="s">
        <v>673</v>
      </c>
      <c r="B13" s="76">
        <v>9</v>
      </c>
      <c r="C13" s="76">
        <v>8</v>
      </c>
      <c r="D13" s="76">
        <v>5</v>
      </c>
      <c r="E13" s="76">
        <v>55</v>
      </c>
      <c r="F13" s="76">
        <v>129</v>
      </c>
    </row>
    <row r="14" spans="1:16" x14ac:dyDescent="0.2">
      <c r="A14" s="76" t="s">
        <v>674</v>
      </c>
      <c r="B14" s="76">
        <v>82</v>
      </c>
      <c r="C14" s="76">
        <v>73</v>
      </c>
      <c r="D14" s="76">
        <v>92</v>
      </c>
      <c r="E14" s="76">
        <v>513</v>
      </c>
      <c r="F14" s="76">
        <v>1140</v>
      </c>
    </row>
    <row r="15" spans="1:16" x14ac:dyDescent="0.2">
      <c r="A15" s="76" t="s">
        <v>675</v>
      </c>
      <c r="B15" s="76">
        <v>144</v>
      </c>
      <c r="C15" s="76">
        <v>115</v>
      </c>
      <c r="D15" s="76">
        <v>161</v>
      </c>
      <c r="E15" s="76">
        <v>676</v>
      </c>
      <c r="F15" s="76">
        <v>1452</v>
      </c>
    </row>
    <row r="16" spans="1:16" x14ac:dyDescent="0.2">
      <c r="A16" s="76" t="s">
        <v>676</v>
      </c>
      <c r="B16" s="76">
        <v>43</v>
      </c>
      <c r="C16" s="76">
        <v>29</v>
      </c>
      <c r="D16" s="76">
        <v>40</v>
      </c>
      <c r="E16" s="76">
        <v>232</v>
      </c>
      <c r="F16" s="76">
        <v>531</v>
      </c>
    </row>
    <row r="17" spans="1:6" x14ac:dyDescent="0.2">
      <c r="A17" s="76" t="s">
        <v>677</v>
      </c>
      <c r="B17" s="76">
        <v>58</v>
      </c>
      <c r="C17" s="76">
        <v>78</v>
      </c>
      <c r="D17" s="76">
        <v>124</v>
      </c>
      <c r="E17" s="76">
        <v>470</v>
      </c>
      <c r="F17" s="76">
        <v>1061</v>
      </c>
    </row>
    <row r="18" spans="1:6" x14ac:dyDescent="0.2">
      <c r="A18" s="76" t="s">
        <v>678</v>
      </c>
      <c r="B18" s="76">
        <v>371</v>
      </c>
      <c r="C18" s="76">
        <v>388</v>
      </c>
      <c r="D18" s="76">
        <v>500</v>
      </c>
      <c r="E18" s="76">
        <v>2184</v>
      </c>
      <c r="F18" s="76">
        <v>5012</v>
      </c>
    </row>
    <row r="19" spans="1:6" x14ac:dyDescent="0.2">
      <c r="A19" s="76" t="s">
        <v>679</v>
      </c>
      <c r="B19" s="76">
        <v>330</v>
      </c>
      <c r="C19" s="76">
        <v>271</v>
      </c>
      <c r="D19" s="76">
        <v>300</v>
      </c>
      <c r="E19" s="76">
        <v>1671</v>
      </c>
      <c r="F19" s="76">
        <v>3495</v>
      </c>
    </row>
    <row r="20" spans="1:6" x14ac:dyDescent="0.2">
      <c r="A20" s="76" t="s">
        <v>680</v>
      </c>
      <c r="B20" s="76">
        <v>267</v>
      </c>
      <c r="C20" s="76">
        <v>204</v>
      </c>
      <c r="D20" s="76">
        <v>280</v>
      </c>
      <c r="E20" s="76">
        <v>1357</v>
      </c>
      <c r="F20" s="76">
        <v>2679</v>
      </c>
    </row>
    <row r="21" spans="1:6" x14ac:dyDescent="0.2">
      <c r="A21" s="76" t="s">
        <v>681</v>
      </c>
      <c r="B21" s="76">
        <v>2</v>
      </c>
      <c r="C21" s="76">
        <v>5</v>
      </c>
      <c r="D21" s="76">
        <v>17</v>
      </c>
      <c r="E21" s="76">
        <v>42</v>
      </c>
      <c r="F21" s="76">
        <v>103</v>
      </c>
    </row>
    <row r="22" spans="1:6" x14ac:dyDescent="0.2">
      <c r="A22" s="76" t="s">
        <v>682</v>
      </c>
      <c r="B22" s="76">
        <v>10</v>
      </c>
      <c r="C22" s="76">
        <v>28</v>
      </c>
      <c r="D22" s="76">
        <v>40</v>
      </c>
      <c r="E22" s="76">
        <v>136</v>
      </c>
      <c r="F22" s="76">
        <v>327</v>
      </c>
    </row>
    <row r="23" spans="1:6" x14ac:dyDescent="0.2">
      <c r="A23" s="76" t="s">
        <v>683</v>
      </c>
      <c r="B23" s="76">
        <v>16</v>
      </c>
      <c r="C23" s="76">
        <v>20</v>
      </c>
      <c r="D23" s="76">
        <v>7</v>
      </c>
      <c r="E23" s="76">
        <v>83</v>
      </c>
      <c r="F23" s="76">
        <v>150</v>
      </c>
    </row>
    <row r="24" spans="1:6" x14ac:dyDescent="0.2">
      <c r="A24" s="77" t="s">
        <v>29</v>
      </c>
      <c r="B24" s="77">
        <v>1372</v>
      </c>
      <c r="C24" s="77">
        <v>1258</v>
      </c>
      <c r="D24" s="77">
        <v>1617</v>
      </c>
      <c r="E24" s="77">
        <v>7638</v>
      </c>
      <c r="F24" s="77">
        <v>16579</v>
      </c>
    </row>
    <row r="25" spans="1:6" ht="22.5" customHeight="1" x14ac:dyDescent="0.2">
      <c r="A25" s="100" t="s">
        <v>667</v>
      </c>
      <c r="B25" s="100"/>
      <c r="C25" s="100"/>
      <c r="D25" s="100"/>
      <c r="E25" s="100"/>
      <c r="F25" s="100"/>
    </row>
    <row r="26" spans="1:6" x14ac:dyDescent="0.2">
      <c r="A26" s="100" t="s">
        <v>58</v>
      </c>
      <c r="B26" s="100"/>
      <c r="C26" s="100"/>
      <c r="D26" s="100"/>
      <c r="E26" s="100"/>
      <c r="F26" s="100"/>
    </row>
  </sheetData>
  <sheetProtection sheet="1"/>
  <mergeCells count="3">
    <mergeCell ref="B1:E1"/>
    <mergeCell ref="A25:F25"/>
    <mergeCell ref="A26:F26"/>
  </mergeCells>
  <hyperlinks>
    <hyperlink ref="A7" r:id="rId1" xr:uid="{00000000-0004-0000-1C00-000000000000}"/>
  </hyperlinks>
  <pageMargins left="0.7" right="0.7" top="0.75" bottom="0.75" header="0.3" footer="0.3"/>
  <pageSetup paperSize="9" orientation="portrait"/>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9"/>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60</v>
      </c>
    </row>
    <row r="6" spans="1:16" ht="15.95" customHeight="1" x14ac:dyDescent="0.2">
      <c r="A6" s="12" t="s">
        <v>24</v>
      </c>
    </row>
    <row r="7" spans="1:16" ht="15" customHeight="1" x14ac:dyDescent="0.2">
      <c r="A7" s="6" t="s">
        <v>22</v>
      </c>
    </row>
    <row r="8" spans="1:16" x14ac:dyDescent="0.2">
      <c r="A8" s="18"/>
      <c r="B8" s="18"/>
      <c r="C8" s="18"/>
      <c r="D8" s="18"/>
      <c r="E8" s="18"/>
    </row>
    <row r="9" spans="1:16" x14ac:dyDescent="0.2">
      <c r="B9" s="99" t="s">
        <v>61</v>
      </c>
      <c r="C9" s="99"/>
      <c r="D9" s="99"/>
    </row>
    <row r="10" spans="1:16" x14ac:dyDescent="0.2">
      <c r="A10" s="24" t="s">
        <v>26</v>
      </c>
      <c r="B10" s="20" t="s">
        <v>62</v>
      </c>
      <c r="C10" s="20" t="s">
        <v>63</v>
      </c>
      <c r="D10" s="20" t="s">
        <v>64</v>
      </c>
      <c r="E10" s="20" t="s">
        <v>29</v>
      </c>
    </row>
    <row r="11" spans="1:16" x14ac:dyDescent="0.2">
      <c r="A11" s="24" t="s">
        <v>30</v>
      </c>
      <c r="B11" s="24">
        <v>156544</v>
      </c>
      <c r="C11" s="24">
        <v>314</v>
      </c>
      <c r="D11" s="24">
        <v>3928</v>
      </c>
      <c r="E11" s="24">
        <v>156858</v>
      </c>
    </row>
    <row r="12" spans="1:16" x14ac:dyDescent="0.2">
      <c r="A12" s="24" t="s">
        <v>31</v>
      </c>
      <c r="B12" s="24">
        <v>135740</v>
      </c>
      <c r="C12" s="24">
        <v>151</v>
      </c>
      <c r="D12" s="24">
        <v>4675</v>
      </c>
      <c r="E12" s="24">
        <v>135891</v>
      </c>
    </row>
    <row r="13" spans="1:16" x14ac:dyDescent="0.2">
      <c r="A13" s="24" t="s">
        <v>32</v>
      </c>
      <c r="B13" s="24">
        <v>122578</v>
      </c>
      <c r="C13" s="24">
        <v>84</v>
      </c>
      <c r="D13" s="24">
        <v>3602</v>
      </c>
      <c r="E13" s="24">
        <v>122662</v>
      </c>
    </row>
    <row r="14" spans="1:16" x14ac:dyDescent="0.2">
      <c r="A14" s="24" t="s">
        <v>33</v>
      </c>
      <c r="B14" s="24">
        <v>110946</v>
      </c>
      <c r="C14" s="24">
        <v>115</v>
      </c>
      <c r="D14" s="24">
        <v>3128</v>
      </c>
      <c r="E14" s="24">
        <v>111061</v>
      </c>
    </row>
    <row r="15" spans="1:16" x14ac:dyDescent="0.2">
      <c r="A15" s="24" t="s">
        <v>34</v>
      </c>
      <c r="B15" s="24">
        <v>149850</v>
      </c>
      <c r="C15" s="24">
        <v>84</v>
      </c>
      <c r="D15" s="24">
        <v>3705</v>
      </c>
      <c r="E15" s="24">
        <v>149934</v>
      </c>
    </row>
    <row r="16" spans="1:16" x14ac:dyDescent="0.2">
      <c r="A16" s="24" t="s">
        <v>35</v>
      </c>
      <c r="B16" s="24">
        <v>120591</v>
      </c>
      <c r="C16" s="24">
        <v>89</v>
      </c>
      <c r="D16" s="24">
        <v>3444</v>
      </c>
      <c r="E16" s="24">
        <v>120680</v>
      </c>
    </row>
    <row r="17" spans="1:5" x14ac:dyDescent="0.2">
      <c r="A17" s="24" t="s">
        <v>36</v>
      </c>
      <c r="B17" s="24">
        <v>106813</v>
      </c>
      <c r="C17" s="24">
        <v>47</v>
      </c>
      <c r="D17" s="24">
        <v>3363</v>
      </c>
      <c r="E17" s="24">
        <v>106860</v>
      </c>
    </row>
    <row r="18" spans="1:5" x14ac:dyDescent="0.2">
      <c r="A18" s="24" t="s">
        <v>37</v>
      </c>
      <c r="B18" s="24">
        <v>111944</v>
      </c>
      <c r="C18" s="24">
        <v>88</v>
      </c>
      <c r="D18" s="24">
        <v>4038</v>
      </c>
      <c r="E18" s="24">
        <v>112032</v>
      </c>
    </row>
    <row r="19" spans="1:5" x14ac:dyDescent="0.2">
      <c r="A19" s="24" t="s">
        <v>38</v>
      </c>
      <c r="B19" s="24">
        <v>133275</v>
      </c>
      <c r="C19" s="24">
        <v>119</v>
      </c>
      <c r="D19" s="24">
        <v>4031</v>
      </c>
      <c r="E19" s="24">
        <v>133394</v>
      </c>
    </row>
    <row r="20" spans="1:5" x14ac:dyDescent="0.2">
      <c r="A20" s="24" t="s">
        <v>39</v>
      </c>
      <c r="B20" s="24">
        <v>103450</v>
      </c>
      <c r="C20" s="24">
        <v>98</v>
      </c>
      <c r="D20" s="24">
        <v>3841</v>
      </c>
      <c r="E20" s="24">
        <v>103548</v>
      </c>
    </row>
    <row r="21" spans="1:5" x14ac:dyDescent="0.2">
      <c r="A21" s="24" t="s">
        <v>40</v>
      </c>
      <c r="B21" s="24">
        <v>125375</v>
      </c>
      <c r="C21" s="24">
        <v>116</v>
      </c>
      <c r="D21" s="24">
        <v>4139</v>
      </c>
      <c r="E21" s="24">
        <v>125491</v>
      </c>
    </row>
    <row r="22" spans="1:5" x14ac:dyDescent="0.2">
      <c r="A22" s="24" t="s">
        <v>41</v>
      </c>
      <c r="B22" s="24">
        <v>130900</v>
      </c>
      <c r="C22" s="24">
        <v>107</v>
      </c>
      <c r="D22" s="24">
        <v>4189</v>
      </c>
      <c r="E22" s="24">
        <v>131007</v>
      </c>
    </row>
    <row r="23" spans="1:5" x14ac:dyDescent="0.2">
      <c r="A23" s="24" t="s">
        <v>42</v>
      </c>
      <c r="B23" s="24">
        <v>120244</v>
      </c>
      <c r="C23" s="24">
        <v>159</v>
      </c>
      <c r="D23" s="24">
        <v>3920</v>
      </c>
      <c r="E23" s="24">
        <v>120403</v>
      </c>
    </row>
    <row r="24" spans="1:5" x14ac:dyDescent="0.2">
      <c r="A24" s="24" t="s">
        <v>43</v>
      </c>
      <c r="B24" s="24">
        <v>141009</v>
      </c>
      <c r="C24" s="24">
        <v>113</v>
      </c>
      <c r="D24" s="24">
        <v>5340</v>
      </c>
      <c r="E24" s="24">
        <v>141122</v>
      </c>
    </row>
    <row r="25" spans="1:5" x14ac:dyDescent="0.2">
      <c r="A25" s="24" t="s">
        <v>44</v>
      </c>
      <c r="B25" s="24">
        <v>139343</v>
      </c>
      <c r="C25" s="24">
        <v>122</v>
      </c>
      <c r="D25" s="24">
        <v>4359</v>
      </c>
      <c r="E25" s="24">
        <v>139465</v>
      </c>
    </row>
    <row r="26" spans="1:5" x14ac:dyDescent="0.2">
      <c r="A26" s="24" t="s">
        <v>45</v>
      </c>
      <c r="B26" s="24">
        <v>125497</v>
      </c>
      <c r="C26" s="24">
        <v>78</v>
      </c>
      <c r="D26" s="24">
        <v>4550</v>
      </c>
      <c r="E26" s="24">
        <v>125575</v>
      </c>
    </row>
    <row r="27" spans="1:5" x14ac:dyDescent="0.2">
      <c r="A27" s="24" t="s">
        <v>46</v>
      </c>
      <c r="B27" s="24">
        <v>128564</v>
      </c>
      <c r="C27" s="24">
        <v>197</v>
      </c>
      <c r="D27" s="24">
        <v>5211</v>
      </c>
      <c r="E27" s="24">
        <v>128761</v>
      </c>
    </row>
    <row r="28" spans="1:5" x14ac:dyDescent="0.2">
      <c r="A28" s="24" t="s">
        <v>47</v>
      </c>
      <c r="B28" s="24">
        <v>125898</v>
      </c>
      <c r="C28" s="24">
        <v>166</v>
      </c>
      <c r="D28" s="24">
        <v>4193</v>
      </c>
      <c r="E28" s="24">
        <v>126064</v>
      </c>
    </row>
    <row r="29" spans="1:5" x14ac:dyDescent="0.2">
      <c r="A29" s="24" t="s">
        <v>48</v>
      </c>
      <c r="B29" s="24">
        <v>110757</v>
      </c>
      <c r="C29" s="24">
        <v>64</v>
      </c>
      <c r="D29" s="24">
        <v>4142</v>
      </c>
      <c r="E29" s="24">
        <v>110821</v>
      </c>
    </row>
    <row r="30" spans="1:5" x14ac:dyDescent="0.2">
      <c r="A30" s="24" t="s">
        <v>49</v>
      </c>
      <c r="B30" s="24">
        <v>142187</v>
      </c>
      <c r="C30" s="24">
        <v>68</v>
      </c>
      <c r="D30" s="24">
        <v>4736</v>
      </c>
      <c r="E30" s="24">
        <v>142255</v>
      </c>
    </row>
    <row r="31" spans="1:5" x14ac:dyDescent="0.2">
      <c r="A31" s="24" t="s">
        <v>50</v>
      </c>
      <c r="B31" s="24">
        <v>141099</v>
      </c>
      <c r="C31" s="24">
        <v>80</v>
      </c>
      <c r="D31" s="24">
        <v>5212</v>
      </c>
      <c r="E31" s="24">
        <v>141179</v>
      </c>
    </row>
    <row r="32" spans="1:5" x14ac:dyDescent="0.2">
      <c r="A32" s="24" t="s">
        <v>51</v>
      </c>
      <c r="B32" s="24">
        <v>139422</v>
      </c>
      <c r="C32" s="24">
        <v>93</v>
      </c>
      <c r="D32" s="24">
        <v>6792</v>
      </c>
      <c r="E32" s="24">
        <v>139515</v>
      </c>
    </row>
    <row r="33" spans="1:5" x14ac:dyDescent="0.2">
      <c r="A33" s="24" t="s">
        <v>52</v>
      </c>
      <c r="B33" s="24">
        <v>152509</v>
      </c>
      <c r="C33" s="24">
        <v>131</v>
      </c>
      <c r="D33" s="24">
        <v>5455</v>
      </c>
      <c r="E33" s="24">
        <v>152640</v>
      </c>
    </row>
    <row r="34" spans="1:5" x14ac:dyDescent="0.2">
      <c r="A34" s="24" t="s">
        <v>53</v>
      </c>
      <c r="B34" s="24">
        <v>140757</v>
      </c>
      <c r="C34" s="24">
        <v>79</v>
      </c>
      <c r="D34" s="24">
        <v>4168</v>
      </c>
      <c r="E34" s="24">
        <v>140836</v>
      </c>
    </row>
    <row r="35" spans="1:5" x14ac:dyDescent="0.2">
      <c r="A35" s="25" t="s">
        <v>54</v>
      </c>
      <c r="B35" s="25">
        <v>133305</v>
      </c>
      <c r="C35" s="25">
        <v>229</v>
      </c>
      <c r="D35" s="25">
        <v>4113</v>
      </c>
      <c r="E35" s="25">
        <v>133534</v>
      </c>
    </row>
    <row r="36" spans="1:5" ht="22.5" customHeight="1" x14ac:dyDescent="0.2">
      <c r="A36" s="100" t="s">
        <v>55</v>
      </c>
      <c r="B36" s="100"/>
      <c r="C36" s="100"/>
      <c r="D36" s="100"/>
      <c r="E36" s="100"/>
    </row>
    <row r="37" spans="1:5" ht="33.75" customHeight="1" x14ac:dyDescent="0.2">
      <c r="A37" s="100" t="s">
        <v>56</v>
      </c>
      <c r="B37" s="100"/>
      <c r="C37" s="100"/>
      <c r="D37" s="100"/>
      <c r="E37" s="100"/>
    </row>
    <row r="38" spans="1:5" x14ac:dyDescent="0.2">
      <c r="A38" s="100" t="s">
        <v>57</v>
      </c>
      <c r="B38" s="100"/>
      <c r="C38" s="100"/>
      <c r="D38" s="100"/>
      <c r="E38" s="100"/>
    </row>
    <row r="39" spans="1:5" x14ac:dyDescent="0.2">
      <c r="A39" s="100" t="s">
        <v>58</v>
      </c>
      <c r="B39" s="100"/>
      <c r="C39" s="100"/>
      <c r="D39" s="100"/>
      <c r="E39" s="100"/>
    </row>
  </sheetData>
  <sheetProtection sheet="1"/>
  <mergeCells count="6">
    <mergeCell ref="A39:E39"/>
    <mergeCell ref="B1:E1"/>
    <mergeCell ref="B9:D9"/>
    <mergeCell ref="A36:E36"/>
    <mergeCell ref="A37:E37"/>
    <mergeCell ref="A38:E38"/>
  </mergeCells>
  <hyperlinks>
    <hyperlink ref="A7" r:id="rId1" xr:uid="{00000000-0004-0000-0200-000000000000}"/>
  </hyperlinks>
  <pageMargins left="0.7" right="0.7" top="0.75" bottom="0.75" header="0.3" footer="0.3"/>
  <pageSetup paperSize="9" orientation="portrait"/>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685</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78" t="s">
        <v>95</v>
      </c>
      <c r="B10" s="78" t="s">
        <v>96</v>
      </c>
      <c r="C10" s="20" t="s">
        <v>30</v>
      </c>
      <c r="D10" s="20" t="s">
        <v>31</v>
      </c>
      <c r="E10" s="20" t="s">
        <v>42</v>
      </c>
      <c r="F10" s="20" t="s">
        <v>97</v>
      </c>
      <c r="G10" s="20" t="s">
        <v>98</v>
      </c>
    </row>
    <row r="11" spans="1:16" x14ac:dyDescent="0.2">
      <c r="A11" s="78" t="s">
        <v>99</v>
      </c>
      <c r="B11" s="78" t="s">
        <v>686</v>
      </c>
      <c r="C11" s="78">
        <v>535</v>
      </c>
      <c r="D11" s="78">
        <v>540</v>
      </c>
      <c r="E11" s="78">
        <v>594</v>
      </c>
      <c r="F11" s="78">
        <v>2778</v>
      </c>
      <c r="G11" s="78">
        <v>5842</v>
      </c>
    </row>
    <row r="12" spans="1:16" x14ac:dyDescent="0.2">
      <c r="A12" s="78" t="s">
        <v>101</v>
      </c>
      <c r="B12" s="78" t="s">
        <v>687</v>
      </c>
      <c r="C12" s="78">
        <v>258</v>
      </c>
      <c r="D12" s="78">
        <v>204</v>
      </c>
      <c r="E12" s="78">
        <v>81</v>
      </c>
      <c r="F12" s="78">
        <v>1225</v>
      </c>
      <c r="G12" s="78">
        <v>2577</v>
      </c>
    </row>
    <row r="13" spans="1:16" x14ac:dyDescent="0.2">
      <c r="A13" s="78" t="s">
        <v>103</v>
      </c>
      <c r="B13" s="78" t="s">
        <v>688</v>
      </c>
      <c r="C13" s="78">
        <v>216</v>
      </c>
      <c r="D13" s="78">
        <v>284</v>
      </c>
      <c r="E13" s="78">
        <v>143</v>
      </c>
      <c r="F13" s="78">
        <v>1306</v>
      </c>
      <c r="G13" s="78">
        <v>2789</v>
      </c>
    </row>
    <row r="14" spans="1:16" x14ac:dyDescent="0.2">
      <c r="A14" s="78" t="s">
        <v>105</v>
      </c>
      <c r="B14" s="78" t="s">
        <v>689</v>
      </c>
      <c r="C14" s="78">
        <v>206</v>
      </c>
      <c r="D14" s="78">
        <v>163</v>
      </c>
      <c r="E14" s="78">
        <v>206</v>
      </c>
      <c r="F14" s="78">
        <v>1251</v>
      </c>
      <c r="G14" s="78">
        <v>2651</v>
      </c>
    </row>
    <row r="15" spans="1:16" x14ac:dyDescent="0.2">
      <c r="A15" s="78" t="s">
        <v>107</v>
      </c>
      <c r="B15" s="78" t="s">
        <v>690</v>
      </c>
      <c r="C15" s="78">
        <v>152</v>
      </c>
      <c r="D15" s="78">
        <v>187</v>
      </c>
      <c r="E15" s="78">
        <v>137</v>
      </c>
      <c r="F15" s="78">
        <v>912</v>
      </c>
      <c r="G15" s="78">
        <v>1951</v>
      </c>
    </row>
    <row r="16" spans="1:16" x14ac:dyDescent="0.2">
      <c r="A16" s="78" t="s">
        <v>109</v>
      </c>
      <c r="B16" s="78" t="s">
        <v>691</v>
      </c>
      <c r="C16" s="78">
        <v>150</v>
      </c>
      <c r="D16" s="78">
        <v>209</v>
      </c>
      <c r="E16" s="78">
        <v>115</v>
      </c>
      <c r="F16" s="78">
        <v>869</v>
      </c>
      <c r="G16" s="78">
        <v>1755</v>
      </c>
    </row>
    <row r="17" spans="1:7" x14ac:dyDescent="0.2">
      <c r="A17" s="78" t="s">
        <v>111</v>
      </c>
      <c r="B17" s="78" t="s">
        <v>692</v>
      </c>
      <c r="C17" s="78">
        <v>80</v>
      </c>
      <c r="D17" s="78">
        <v>75</v>
      </c>
      <c r="E17" s="78">
        <v>58</v>
      </c>
      <c r="F17" s="78">
        <v>421</v>
      </c>
      <c r="G17" s="78">
        <v>973</v>
      </c>
    </row>
    <row r="18" spans="1:7" x14ac:dyDescent="0.2">
      <c r="A18" s="78" t="s">
        <v>113</v>
      </c>
      <c r="B18" s="78" t="s">
        <v>693</v>
      </c>
      <c r="C18" s="78">
        <v>77</v>
      </c>
      <c r="D18" s="78">
        <v>83</v>
      </c>
      <c r="E18" s="78">
        <v>64</v>
      </c>
      <c r="F18" s="78">
        <v>408</v>
      </c>
      <c r="G18" s="78">
        <v>782</v>
      </c>
    </row>
    <row r="19" spans="1:7" x14ac:dyDescent="0.2">
      <c r="A19" s="78" t="s">
        <v>115</v>
      </c>
      <c r="B19" s="78" t="s">
        <v>694</v>
      </c>
      <c r="C19" s="78">
        <v>75</v>
      </c>
      <c r="D19" s="78">
        <v>89</v>
      </c>
      <c r="E19" s="78">
        <v>37</v>
      </c>
      <c r="F19" s="78">
        <v>410</v>
      </c>
      <c r="G19" s="78">
        <v>804</v>
      </c>
    </row>
    <row r="20" spans="1:7" x14ac:dyDescent="0.2">
      <c r="A20" s="78" t="s">
        <v>117</v>
      </c>
      <c r="B20" s="78" t="s">
        <v>695</v>
      </c>
      <c r="C20" s="78">
        <v>71</v>
      </c>
      <c r="D20" s="78">
        <v>93</v>
      </c>
      <c r="E20" s="78">
        <v>63</v>
      </c>
      <c r="F20" s="78">
        <v>421</v>
      </c>
      <c r="G20" s="78">
        <v>828</v>
      </c>
    </row>
    <row r="21" spans="1:7" x14ac:dyDescent="0.2">
      <c r="A21" s="78" t="s">
        <v>119</v>
      </c>
      <c r="B21" s="78" t="s">
        <v>696</v>
      </c>
      <c r="C21" s="78">
        <v>69</v>
      </c>
      <c r="D21" s="78">
        <v>63</v>
      </c>
      <c r="E21" s="78">
        <v>58</v>
      </c>
      <c r="F21" s="78">
        <v>390</v>
      </c>
      <c r="G21" s="78">
        <v>774</v>
      </c>
    </row>
    <row r="22" spans="1:7" x14ac:dyDescent="0.2">
      <c r="A22" s="78" t="s">
        <v>121</v>
      </c>
      <c r="B22" s="78" t="s">
        <v>697</v>
      </c>
      <c r="C22" s="78">
        <v>67</v>
      </c>
      <c r="D22" s="78">
        <v>47</v>
      </c>
      <c r="E22" s="78">
        <v>60</v>
      </c>
      <c r="F22" s="78">
        <v>372</v>
      </c>
      <c r="G22" s="78">
        <v>701</v>
      </c>
    </row>
    <row r="23" spans="1:7" x14ac:dyDescent="0.2">
      <c r="A23" s="78" t="s">
        <v>123</v>
      </c>
      <c r="B23" s="78" t="s">
        <v>698</v>
      </c>
      <c r="C23" s="78">
        <v>65</v>
      </c>
      <c r="D23" s="78">
        <v>84</v>
      </c>
      <c r="E23" s="78">
        <v>104</v>
      </c>
      <c r="F23" s="78">
        <v>453</v>
      </c>
      <c r="G23" s="78">
        <v>916</v>
      </c>
    </row>
    <row r="24" spans="1:7" x14ac:dyDescent="0.2">
      <c r="A24" s="78" t="s">
        <v>125</v>
      </c>
      <c r="B24" s="78" t="s">
        <v>699</v>
      </c>
      <c r="C24" s="78">
        <v>61</v>
      </c>
      <c r="D24" s="78">
        <v>62</v>
      </c>
      <c r="E24" s="78">
        <v>16</v>
      </c>
      <c r="F24" s="78">
        <v>240</v>
      </c>
      <c r="G24" s="78">
        <v>392</v>
      </c>
    </row>
    <row r="25" spans="1:7" x14ac:dyDescent="0.2">
      <c r="A25" s="78" t="s">
        <v>127</v>
      </c>
      <c r="B25" s="78" t="s">
        <v>700</v>
      </c>
      <c r="C25" s="78">
        <v>45</v>
      </c>
      <c r="D25" s="78">
        <v>54</v>
      </c>
      <c r="E25" s="78">
        <v>19</v>
      </c>
      <c r="F25" s="78">
        <v>290</v>
      </c>
      <c r="G25" s="78">
        <v>472</v>
      </c>
    </row>
    <row r="26" spans="1:7" x14ac:dyDescent="0.2">
      <c r="A26" s="78" t="s">
        <v>129</v>
      </c>
      <c r="B26" s="78" t="s">
        <v>701</v>
      </c>
      <c r="C26" s="78">
        <v>43</v>
      </c>
      <c r="D26" s="78">
        <v>49</v>
      </c>
      <c r="E26" s="78">
        <v>52</v>
      </c>
      <c r="F26" s="78">
        <v>253</v>
      </c>
      <c r="G26" s="78">
        <v>513</v>
      </c>
    </row>
    <row r="27" spans="1:7" x14ac:dyDescent="0.2">
      <c r="A27" s="78" t="s">
        <v>131</v>
      </c>
      <c r="B27" s="78" t="s">
        <v>702</v>
      </c>
      <c r="C27" s="78">
        <v>39</v>
      </c>
      <c r="D27" s="78">
        <v>43</v>
      </c>
      <c r="E27" s="78">
        <v>18</v>
      </c>
      <c r="F27" s="78">
        <v>239</v>
      </c>
      <c r="G27" s="78">
        <v>438</v>
      </c>
    </row>
    <row r="28" spans="1:7" x14ac:dyDescent="0.2">
      <c r="A28" s="78" t="s">
        <v>133</v>
      </c>
      <c r="B28" s="78" t="s">
        <v>703</v>
      </c>
      <c r="C28" s="78">
        <v>38</v>
      </c>
      <c r="D28" s="78">
        <v>47</v>
      </c>
      <c r="E28" s="78">
        <v>36</v>
      </c>
      <c r="F28" s="78">
        <v>256</v>
      </c>
      <c r="G28" s="78">
        <v>537</v>
      </c>
    </row>
    <row r="29" spans="1:7" x14ac:dyDescent="0.2">
      <c r="A29" s="78" t="s">
        <v>135</v>
      </c>
      <c r="B29" s="78" t="s">
        <v>704</v>
      </c>
      <c r="C29" s="78">
        <v>37</v>
      </c>
      <c r="D29" s="78">
        <v>42</v>
      </c>
      <c r="E29" s="78">
        <v>27</v>
      </c>
      <c r="F29" s="78">
        <v>174</v>
      </c>
      <c r="G29" s="78">
        <v>390</v>
      </c>
    </row>
    <row r="30" spans="1:7" x14ac:dyDescent="0.2">
      <c r="A30" s="78" t="s">
        <v>137</v>
      </c>
      <c r="B30" s="78" t="s">
        <v>705</v>
      </c>
      <c r="C30" s="78">
        <v>37</v>
      </c>
      <c r="D30" s="78">
        <v>48</v>
      </c>
      <c r="E30" s="78">
        <v>68</v>
      </c>
      <c r="F30" s="78">
        <v>196</v>
      </c>
      <c r="G30" s="78">
        <v>488</v>
      </c>
    </row>
    <row r="31" spans="1:7" x14ac:dyDescent="0.2">
      <c r="A31" s="78" t="s">
        <v>139</v>
      </c>
      <c r="B31" s="78" t="s">
        <v>631</v>
      </c>
      <c r="C31" s="78">
        <v>1415</v>
      </c>
      <c r="D31" s="78">
        <v>1535</v>
      </c>
      <c r="E31" s="78">
        <v>1605</v>
      </c>
      <c r="F31" s="78">
        <v>7997</v>
      </c>
      <c r="G31" s="78">
        <v>17164</v>
      </c>
    </row>
    <row r="32" spans="1:7" x14ac:dyDescent="0.2">
      <c r="A32" s="79" t="s">
        <v>29</v>
      </c>
      <c r="B32" s="79" t="s">
        <v>161</v>
      </c>
      <c r="C32" s="79">
        <v>3736</v>
      </c>
      <c r="D32" s="79">
        <v>4001</v>
      </c>
      <c r="E32" s="79">
        <v>3561</v>
      </c>
      <c r="F32" s="79">
        <v>20861</v>
      </c>
      <c r="G32" s="79">
        <v>43737</v>
      </c>
    </row>
    <row r="33" spans="1:7" ht="22.5" customHeight="1" x14ac:dyDescent="0.2">
      <c r="A33" s="100" t="s">
        <v>706</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1D00-000000000000}"/>
  </hyperlinks>
  <pageMargins left="0.7" right="0.7" top="0.75" bottom="0.75" header="0.3" footer="0.3"/>
  <pageSetup paperSize="9" orientation="portrait"/>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22"/>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708</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80" t="s">
        <v>635</v>
      </c>
      <c r="B10" s="20" t="s">
        <v>30</v>
      </c>
      <c r="C10" s="20" t="s">
        <v>31</v>
      </c>
      <c r="D10" s="20" t="s">
        <v>42</v>
      </c>
      <c r="E10" s="20" t="s">
        <v>97</v>
      </c>
      <c r="F10" s="20" t="s">
        <v>98</v>
      </c>
    </row>
    <row r="11" spans="1:16" x14ac:dyDescent="0.2">
      <c r="A11" s="80" t="s">
        <v>636</v>
      </c>
      <c r="B11" s="80">
        <v>42</v>
      </c>
      <c r="C11" s="80">
        <v>11</v>
      </c>
      <c r="D11" s="80">
        <v>18</v>
      </c>
      <c r="E11" s="80">
        <v>137</v>
      </c>
      <c r="F11" s="80">
        <v>288</v>
      </c>
    </row>
    <row r="12" spans="1:16" x14ac:dyDescent="0.2">
      <c r="A12" s="80" t="s">
        <v>709</v>
      </c>
      <c r="B12" s="80">
        <v>68</v>
      </c>
      <c r="C12" s="80">
        <v>120</v>
      </c>
      <c r="D12" s="80">
        <v>119</v>
      </c>
      <c r="E12" s="80">
        <v>495</v>
      </c>
      <c r="F12" s="80">
        <v>1246</v>
      </c>
    </row>
    <row r="13" spans="1:16" x14ac:dyDescent="0.2">
      <c r="A13" s="80" t="s">
        <v>639</v>
      </c>
      <c r="B13" s="80">
        <v>327</v>
      </c>
      <c r="C13" s="80">
        <v>327</v>
      </c>
      <c r="D13" s="80">
        <v>304</v>
      </c>
      <c r="E13" s="80">
        <v>1705</v>
      </c>
      <c r="F13" s="80">
        <v>3646</v>
      </c>
    </row>
    <row r="14" spans="1:16" x14ac:dyDescent="0.2">
      <c r="A14" s="80" t="s">
        <v>640</v>
      </c>
      <c r="B14" s="80">
        <v>562</v>
      </c>
      <c r="C14" s="80">
        <v>574</v>
      </c>
      <c r="D14" s="80">
        <v>647</v>
      </c>
      <c r="E14" s="80">
        <v>3034</v>
      </c>
      <c r="F14" s="80">
        <v>6412</v>
      </c>
    </row>
    <row r="15" spans="1:16" x14ac:dyDescent="0.2">
      <c r="A15" s="80" t="s">
        <v>641</v>
      </c>
      <c r="B15" s="80">
        <v>1455</v>
      </c>
      <c r="C15" s="80">
        <v>1535</v>
      </c>
      <c r="D15" s="80">
        <v>1310</v>
      </c>
      <c r="E15" s="80">
        <v>8327</v>
      </c>
      <c r="F15" s="80">
        <v>17027</v>
      </c>
    </row>
    <row r="16" spans="1:16" x14ac:dyDescent="0.2">
      <c r="A16" s="80" t="s">
        <v>642</v>
      </c>
      <c r="B16" s="80">
        <v>1055</v>
      </c>
      <c r="C16" s="80">
        <v>1165</v>
      </c>
      <c r="D16" s="80">
        <v>990</v>
      </c>
      <c r="E16" s="80">
        <v>5981</v>
      </c>
      <c r="F16" s="80">
        <v>12642</v>
      </c>
    </row>
    <row r="17" spans="1:6" x14ac:dyDescent="0.2">
      <c r="A17" s="80" t="s">
        <v>643</v>
      </c>
      <c r="B17" s="80">
        <v>207</v>
      </c>
      <c r="C17" s="80">
        <v>247</v>
      </c>
      <c r="D17" s="80">
        <v>159</v>
      </c>
      <c r="E17" s="80">
        <v>1078</v>
      </c>
      <c r="F17" s="80">
        <v>2224</v>
      </c>
    </row>
    <row r="18" spans="1:6" x14ac:dyDescent="0.2">
      <c r="A18" s="80" t="s">
        <v>710</v>
      </c>
      <c r="B18" s="80">
        <v>20</v>
      </c>
      <c r="C18" s="80">
        <v>22</v>
      </c>
      <c r="D18" s="80">
        <v>13</v>
      </c>
      <c r="E18" s="80">
        <v>104</v>
      </c>
      <c r="F18" s="80">
        <v>249</v>
      </c>
    </row>
    <row r="19" spans="1:6" x14ac:dyDescent="0.2">
      <c r="A19" s="80" t="s">
        <v>711</v>
      </c>
      <c r="B19" s="80">
        <v>0</v>
      </c>
      <c r="C19" s="80">
        <v>0</v>
      </c>
      <c r="D19" s="80">
        <v>1</v>
      </c>
      <c r="E19" s="80">
        <v>0</v>
      </c>
      <c r="F19" s="80">
        <v>3</v>
      </c>
    </row>
    <row r="20" spans="1:6" x14ac:dyDescent="0.2">
      <c r="A20" s="81" t="s">
        <v>29</v>
      </c>
      <c r="B20" s="81">
        <v>3736</v>
      </c>
      <c r="C20" s="81">
        <v>4001</v>
      </c>
      <c r="D20" s="81">
        <v>3561</v>
      </c>
      <c r="E20" s="81">
        <v>20861</v>
      </c>
      <c r="F20" s="81">
        <v>43737</v>
      </c>
    </row>
    <row r="21" spans="1:6" ht="22.5" customHeight="1" x14ac:dyDescent="0.2">
      <c r="A21" s="100" t="s">
        <v>706</v>
      </c>
      <c r="B21" s="100"/>
      <c r="C21" s="100"/>
      <c r="D21" s="100"/>
      <c r="E21" s="100"/>
      <c r="F21" s="100"/>
    </row>
    <row r="22" spans="1:6" x14ac:dyDescent="0.2">
      <c r="A22" s="100" t="s">
        <v>58</v>
      </c>
      <c r="B22" s="100"/>
      <c r="C22" s="100"/>
      <c r="D22" s="100"/>
      <c r="E22" s="100"/>
      <c r="F22" s="100"/>
    </row>
  </sheetData>
  <sheetProtection sheet="1"/>
  <mergeCells count="3">
    <mergeCell ref="B1:E1"/>
    <mergeCell ref="A21:F21"/>
    <mergeCell ref="A22:F22"/>
  </mergeCells>
  <hyperlinks>
    <hyperlink ref="A7" r:id="rId1" xr:uid="{00000000-0004-0000-1E00-000000000000}"/>
  </hyperlinks>
  <pageMargins left="0.7" right="0.7" top="0.75" bottom="0.75" header="0.3" footer="0.3"/>
  <pageSetup paperSize="9" orientation="portrait"/>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37"/>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713</v>
      </c>
    </row>
    <row r="6" spans="1:16" ht="15.95" customHeight="1" x14ac:dyDescent="0.2">
      <c r="A6" s="12" t="s">
        <v>24</v>
      </c>
    </row>
    <row r="7" spans="1:16" ht="15" customHeight="1" x14ac:dyDescent="0.2">
      <c r="A7" s="6" t="s">
        <v>22</v>
      </c>
    </row>
    <row r="9" spans="1:16" x14ac:dyDescent="0.2">
      <c r="A9" s="18"/>
      <c r="B9" s="18"/>
      <c r="C9" s="18"/>
      <c r="D9" s="18"/>
      <c r="E9" s="18"/>
      <c r="F9" s="18"/>
      <c r="G9" s="18"/>
      <c r="H9" s="18"/>
    </row>
    <row r="10" spans="1:16" ht="45" x14ac:dyDescent="0.2">
      <c r="A10" s="82" t="s">
        <v>26</v>
      </c>
      <c r="B10" s="20" t="s">
        <v>79</v>
      </c>
      <c r="C10" s="20" t="s">
        <v>714</v>
      </c>
      <c r="D10" s="20" t="s">
        <v>84</v>
      </c>
      <c r="E10" s="20" t="s">
        <v>715</v>
      </c>
      <c r="F10" s="20" t="s">
        <v>716</v>
      </c>
      <c r="G10" s="20" t="s">
        <v>717</v>
      </c>
      <c r="H10" s="20" t="s">
        <v>29</v>
      </c>
    </row>
    <row r="11" spans="1:16" x14ac:dyDescent="0.2">
      <c r="A11" s="82" t="s">
        <v>30</v>
      </c>
      <c r="B11" s="82">
        <v>8</v>
      </c>
      <c r="C11" s="82">
        <v>5</v>
      </c>
      <c r="D11" s="82">
        <v>2</v>
      </c>
      <c r="E11" s="82">
        <v>0</v>
      </c>
      <c r="F11" s="82">
        <v>0</v>
      </c>
      <c r="G11" s="82">
        <v>0</v>
      </c>
      <c r="H11" s="82">
        <v>15</v>
      </c>
    </row>
    <row r="12" spans="1:16" x14ac:dyDescent="0.2">
      <c r="A12" s="82" t="s">
        <v>31</v>
      </c>
      <c r="B12" s="82">
        <v>5</v>
      </c>
      <c r="C12" s="82">
        <v>2</v>
      </c>
      <c r="D12" s="82">
        <v>0</v>
      </c>
      <c r="E12" s="82">
        <v>0</v>
      </c>
      <c r="F12" s="82">
        <v>0</v>
      </c>
      <c r="G12" s="82">
        <v>0</v>
      </c>
      <c r="H12" s="82">
        <v>7</v>
      </c>
    </row>
    <row r="13" spans="1:16" x14ac:dyDescent="0.2">
      <c r="A13" s="82" t="s">
        <v>32</v>
      </c>
      <c r="B13" s="82">
        <v>15</v>
      </c>
      <c r="C13" s="82">
        <v>3</v>
      </c>
      <c r="D13" s="82">
        <v>3</v>
      </c>
      <c r="E13" s="82">
        <v>1</v>
      </c>
      <c r="F13" s="82">
        <v>0</v>
      </c>
      <c r="G13" s="82">
        <v>0</v>
      </c>
      <c r="H13" s="82">
        <v>22</v>
      </c>
    </row>
    <row r="14" spans="1:16" x14ac:dyDescent="0.2">
      <c r="A14" s="82" t="s">
        <v>33</v>
      </c>
      <c r="B14" s="82">
        <v>17</v>
      </c>
      <c r="C14" s="82">
        <v>2</v>
      </c>
      <c r="D14" s="82">
        <v>3</v>
      </c>
      <c r="E14" s="82">
        <v>0</v>
      </c>
      <c r="F14" s="82">
        <v>1</v>
      </c>
      <c r="G14" s="82">
        <v>0</v>
      </c>
      <c r="H14" s="82">
        <v>23</v>
      </c>
    </row>
    <row r="15" spans="1:16" x14ac:dyDescent="0.2">
      <c r="A15" s="82" t="s">
        <v>34</v>
      </c>
      <c r="B15" s="82">
        <v>14</v>
      </c>
      <c r="C15" s="82">
        <v>6</v>
      </c>
      <c r="D15" s="82">
        <v>10</v>
      </c>
      <c r="E15" s="82">
        <v>0</v>
      </c>
      <c r="F15" s="82">
        <v>2</v>
      </c>
      <c r="G15" s="82">
        <v>0</v>
      </c>
      <c r="H15" s="82">
        <v>32</v>
      </c>
    </row>
    <row r="16" spans="1:16" x14ac:dyDescent="0.2">
      <c r="A16" s="82" t="s">
        <v>35</v>
      </c>
      <c r="B16" s="82">
        <v>10</v>
      </c>
      <c r="C16" s="82">
        <v>2</v>
      </c>
      <c r="D16" s="82">
        <v>1</v>
      </c>
      <c r="E16" s="82">
        <v>0</v>
      </c>
      <c r="F16" s="82">
        <v>1</v>
      </c>
      <c r="G16" s="82">
        <v>0</v>
      </c>
      <c r="H16" s="82">
        <v>14</v>
      </c>
    </row>
    <row r="17" spans="1:8" x14ac:dyDescent="0.2">
      <c r="A17" s="82" t="s">
        <v>36</v>
      </c>
      <c r="B17" s="82">
        <v>20</v>
      </c>
      <c r="C17" s="82">
        <v>3</v>
      </c>
      <c r="D17" s="82">
        <v>2</v>
      </c>
      <c r="E17" s="82">
        <v>0</v>
      </c>
      <c r="F17" s="82">
        <v>1</v>
      </c>
      <c r="G17" s="82">
        <v>0</v>
      </c>
      <c r="H17" s="82">
        <v>26</v>
      </c>
    </row>
    <row r="18" spans="1:8" x14ac:dyDescent="0.2">
      <c r="A18" s="82" t="s">
        <v>37</v>
      </c>
      <c r="B18" s="82">
        <v>19</v>
      </c>
      <c r="C18" s="82">
        <v>3</v>
      </c>
      <c r="D18" s="82">
        <v>8</v>
      </c>
      <c r="E18" s="82">
        <v>0</v>
      </c>
      <c r="F18" s="82">
        <v>1</v>
      </c>
      <c r="G18" s="82">
        <v>0</v>
      </c>
      <c r="H18" s="82">
        <v>31</v>
      </c>
    </row>
    <row r="19" spans="1:8" x14ac:dyDescent="0.2">
      <c r="A19" s="82" t="s">
        <v>38</v>
      </c>
      <c r="B19" s="82">
        <v>41</v>
      </c>
      <c r="C19" s="82">
        <v>2</v>
      </c>
      <c r="D19" s="82">
        <v>3</v>
      </c>
      <c r="E19" s="82">
        <v>0</v>
      </c>
      <c r="F19" s="82">
        <v>1</v>
      </c>
      <c r="G19" s="82">
        <v>0</v>
      </c>
      <c r="H19" s="82">
        <v>47</v>
      </c>
    </row>
    <row r="20" spans="1:8" x14ac:dyDescent="0.2">
      <c r="A20" s="82" t="s">
        <v>39</v>
      </c>
      <c r="B20" s="82">
        <v>9</v>
      </c>
      <c r="C20" s="82">
        <v>0</v>
      </c>
      <c r="D20" s="82">
        <v>3</v>
      </c>
      <c r="E20" s="82">
        <v>1</v>
      </c>
      <c r="F20" s="82">
        <v>0</v>
      </c>
      <c r="G20" s="82">
        <v>1</v>
      </c>
      <c r="H20" s="82">
        <v>14</v>
      </c>
    </row>
    <row r="21" spans="1:8" x14ac:dyDescent="0.2">
      <c r="A21" s="82" t="s">
        <v>40</v>
      </c>
      <c r="B21" s="82">
        <v>19</v>
      </c>
      <c r="C21" s="82">
        <v>1</v>
      </c>
      <c r="D21" s="82">
        <v>2</v>
      </c>
      <c r="E21" s="82">
        <v>0</v>
      </c>
      <c r="F21" s="82">
        <v>0</v>
      </c>
      <c r="G21" s="82">
        <v>0</v>
      </c>
      <c r="H21" s="82">
        <v>22</v>
      </c>
    </row>
    <row r="22" spans="1:8" x14ac:dyDescent="0.2">
      <c r="A22" s="82" t="s">
        <v>41</v>
      </c>
      <c r="B22" s="82">
        <v>16</v>
      </c>
      <c r="C22" s="82">
        <v>3</v>
      </c>
      <c r="D22" s="82">
        <v>3</v>
      </c>
      <c r="E22" s="82">
        <v>0</v>
      </c>
      <c r="F22" s="82">
        <v>3</v>
      </c>
      <c r="G22" s="82">
        <v>0</v>
      </c>
      <c r="H22" s="82">
        <v>25</v>
      </c>
    </row>
    <row r="23" spans="1:8" x14ac:dyDescent="0.2">
      <c r="A23" s="82" t="s">
        <v>42</v>
      </c>
      <c r="B23" s="82">
        <v>15</v>
      </c>
      <c r="C23" s="82">
        <v>1</v>
      </c>
      <c r="D23" s="82">
        <v>1</v>
      </c>
      <c r="E23" s="82">
        <v>1</v>
      </c>
      <c r="F23" s="82">
        <v>0</v>
      </c>
      <c r="G23" s="82">
        <v>0</v>
      </c>
      <c r="H23" s="82">
        <v>18</v>
      </c>
    </row>
    <row r="24" spans="1:8" x14ac:dyDescent="0.2">
      <c r="A24" s="82" t="s">
        <v>43</v>
      </c>
      <c r="B24" s="82">
        <v>16</v>
      </c>
      <c r="C24" s="82">
        <v>3</v>
      </c>
      <c r="D24" s="82">
        <v>0</v>
      </c>
      <c r="E24" s="82">
        <v>0</v>
      </c>
      <c r="F24" s="82">
        <v>0</v>
      </c>
      <c r="G24" s="82">
        <v>0</v>
      </c>
      <c r="H24" s="82">
        <v>19</v>
      </c>
    </row>
    <row r="25" spans="1:8" x14ac:dyDescent="0.2">
      <c r="A25" s="82" t="s">
        <v>44</v>
      </c>
      <c r="B25" s="82">
        <v>20</v>
      </c>
      <c r="C25" s="82">
        <v>6</v>
      </c>
      <c r="D25" s="82">
        <v>1</v>
      </c>
      <c r="E25" s="82">
        <v>0</v>
      </c>
      <c r="F25" s="82">
        <v>0</v>
      </c>
      <c r="G25" s="82">
        <v>0</v>
      </c>
      <c r="H25" s="82">
        <v>27</v>
      </c>
    </row>
    <row r="26" spans="1:8" x14ac:dyDescent="0.2">
      <c r="A26" s="82" t="s">
        <v>45</v>
      </c>
      <c r="B26" s="82">
        <v>13</v>
      </c>
      <c r="C26" s="82">
        <v>2</v>
      </c>
      <c r="D26" s="82">
        <v>3</v>
      </c>
      <c r="E26" s="82">
        <v>0</v>
      </c>
      <c r="F26" s="82">
        <v>0</v>
      </c>
      <c r="G26" s="82">
        <v>0</v>
      </c>
      <c r="H26" s="82">
        <v>18</v>
      </c>
    </row>
    <row r="27" spans="1:8" x14ac:dyDescent="0.2">
      <c r="A27" s="82" t="s">
        <v>46</v>
      </c>
      <c r="B27" s="82">
        <v>12</v>
      </c>
      <c r="C27" s="82">
        <v>2</v>
      </c>
      <c r="D27" s="82">
        <v>6</v>
      </c>
      <c r="E27" s="82">
        <v>1</v>
      </c>
      <c r="F27" s="82">
        <v>1</v>
      </c>
      <c r="G27" s="82">
        <v>0</v>
      </c>
      <c r="H27" s="82">
        <v>22</v>
      </c>
    </row>
    <row r="28" spans="1:8" x14ac:dyDescent="0.2">
      <c r="A28" s="82" t="s">
        <v>47</v>
      </c>
      <c r="B28" s="82">
        <v>16</v>
      </c>
      <c r="C28" s="82">
        <v>1</v>
      </c>
      <c r="D28" s="82">
        <v>3</v>
      </c>
      <c r="E28" s="82">
        <v>0</v>
      </c>
      <c r="F28" s="82">
        <v>0</v>
      </c>
      <c r="G28" s="82">
        <v>1</v>
      </c>
      <c r="H28" s="82">
        <v>21</v>
      </c>
    </row>
    <row r="29" spans="1:8" x14ac:dyDescent="0.2">
      <c r="A29" s="82" t="s">
        <v>48</v>
      </c>
      <c r="B29" s="82">
        <v>13</v>
      </c>
      <c r="C29" s="82">
        <v>1</v>
      </c>
      <c r="D29" s="82">
        <v>3</v>
      </c>
      <c r="E29" s="82">
        <v>1</v>
      </c>
      <c r="F29" s="82">
        <v>0</v>
      </c>
      <c r="G29" s="82">
        <v>0</v>
      </c>
      <c r="H29" s="82">
        <v>18</v>
      </c>
    </row>
    <row r="30" spans="1:8" x14ac:dyDescent="0.2">
      <c r="A30" s="82" t="s">
        <v>49</v>
      </c>
      <c r="B30" s="82">
        <v>19</v>
      </c>
      <c r="C30" s="82">
        <v>4</v>
      </c>
      <c r="D30" s="82">
        <v>1</v>
      </c>
      <c r="E30" s="82">
        <v>1</v>
      </c>
      <c r="F30" s="82">
        <v>1</v>
      </c>
      <c r="G30" s="82">
        <v>1</v>
      </c>
      <c r="H30" s="82">
        <v>27</v>
      </c>
    </row>
    <row r="31" spans="1:8" x14ac:dyDescent="0.2">
      <c r="A31" s="82" t="s">
        <v>50</v>
      </c>
      <c r="B31" s="82">
        <v>11</v>
      </c>
      <c r="C31" s="82">
        <v>4</v>
      </c>
      <c r="D31" s="82">
        <v>2</v>
      </c>
      <c r="E31" s="82">
        <v>0</v>
      </c>
      <c r="F31" s="82">
        <v>0</v>
      </c>
      <c r="G31" s="82">
        <v>0</v>
      </c>
      <c r="H31" s="82">
        <v>17</v>
      </c>
    </row>
    <row r="32" spans="1:8" x14ac:dyDescent="0.2">
      <c r="A32" s="82" t="s">
        <v>51</v>
      </c>
      <c r="B32" s="82">
        <v>11</v>
      </c>
      <c r="C32" s="82">
        <v>3</v>
      </c>
      <c r="D32" s="82">
        <v>3</v>
      </c>
      <c r="E32" s="82">
        <v>1</v>
      </c>
      <c r="F32" s="82">
        <v>0</v>
      </c>
      <c r="G32" s="82">
        <v>0</v>
      </c>
      <c r="H32" s="82">
        <v>18</v>
      </c>
    </row>
    <row r="33" spans="1:8" x14ac:dyDescent="0.2">
      <c r="A33" s="82" t="s">
        <v>52</v>
      </c>
      <c r="B33" s="82">
        <v>27</v>
      </c>
      <c r="C33" s="82">
        <v>1</v>
      </c>
      <c r="D33" s="82">
        <v>1</v>
      </c>
      <c r="E33" s="82">
        <v>2</v>
      </c>
      <c r="F33" s="82">
        <v>1</v>
      </c>
      <c r="G33" s="82">
        <v>0</v>
      </c>
      <c r="H33" s="82">
        <v>32</v>
      </c>
    </row>
    <row r="34" spans="1:8" x14ac:dyDescent="0.2">
      <c r="A34" s="82" t="s">
        <v>53</v>
      </c>
      <c r="B34" s="82">
        <v>13</v>
      </c>
      <c r="C34" s="82">
        <v>4</v>
      </c>
      <c r="D34" s="82">
        <v>0</v>
      </c>
      <c r="E34" s="82">
        <v>1</v>
      </c>
      <c r="F34" s="82">
        <v>0</v>
      </c>
      <c r="G34" s="82">
        <v>0</v>
      </c>
      <c r="H34" s="82">
        <v>18</v>
      </c>
    </row>
    <row r="35" spans="1:8" x14ac:dyDescent="0.2">
      <c r="A35" s="83" t="s">
        <v>54</v>
      </c>
      <c r="B35" s="83">
        <v>20</v>
      </c>
      <c r="C35" s="83">
        <v>3</v>
      </c>
      <c r="D35" s="83">
        <v>3</v>
      </c>
      <c r="E35" s="83">
        <v>2</v>
      </c>
      <c r="F35" s="83">
        <v>0</v>
      </c>
      <c r="G35" s="83">
        <v>0</v>
      </c>
      <c r="H35" s="83">
        <v>28</v>
      </c>
    </row>
    <row r="36" spans="1:8" x14ac:dyDescent="0.2">
      <c r="A36" s="100" t="s">
        <v>718</v>
      </c>
      <c r="B36" s="100"/>
      <c r="C36" s="100"/>
      <c r="D36" s="100"/>
      <c r="E36" s="100"/>
      <c r="F36" s="100"/>
      <c r="G36" s="100"/>
      <c r="H36" s="100"/>
    </row>
    <row r="37" spans="1:8" x14ac:dyDescent="0.2">
      <c r="A37" s="82"/>
      <c r="B37" s="82"/>
      <c r="C37" s="82"/>
      <c r="D37" s="82"/>
      <c r="E37" s="82"/>
      <c r="F37" s="82"/>
      <c r="G37" s="82"/>
      <c r="H37" s="82"/>
    </row>
  </sheetData>
  <sheetProtection sheet="1"/>
  <mergeCells count="2">
    <mergeCell ref="B1:E1"/>
    <mergeCell ref="A36:H36"/>
  </mergeCells>
  <hyperlinks>
    <hyperlink ref="A7" r:id="rId1" xr:uid="{00000000-0004-0000-1F00-000000000000}"/>
  </hyperlinks>
  <pageMargins left="0.7" right="0.7" top="0.75" bottom="0.75" header="0.3" footer="0.3"/>
  <pageSetup paperSize="9" orientation="portrait"/>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37"/>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720</v>
      </c>
    </row>
    <row r="6" spans="1:16" ht="15.95" customHeight="1" x14ac:dyDescent="0.2">
      <c r="A6" s="12" t="s">
        <v>24</v>
      </c>
    </row>
    <row r="7" spans="1:16" ht="15" customHeight="1" x14ac:dyDescent="0.2">
      <c r="A7" s="6" t="s">
        <v>22</v>
      </c>
    </row>
    <row r="8" spans="1:16" x14ac:dyDescent="0.2">
      <c r="A8" s="18"/>
      <c r="B8" s="18"/>
      <c r="C8" s="18"/>
      <c r="D8" s="18"/>
      <c r="E8" s="18"/>
      <c r="F8" s="18"/>
      <c r="G8" s="18"/>
      <c r="H8" s="18"/>
    </row>
    <row r="9" spans="1:16" x14ac:dyDescent="0.2">
      <c r="B9" s="99" t="s">
        <v>721</v>
      </c>
      <c r="C9" s="99"/>
      <c r="D9" s="99"/>
      <c r="E9" s="99"/>
      <c r="F9" s="99"/>
      <c r="G9" s="99"/>
    </row>
    <row r="10" spans="1:16" ht="45" x14ac:dyDescent="0.2">
      <c r="A10" s="84" t="s">
        <v>26</v>
      </c>
      <c r="B10" s="20" t="s">
        <v>79</v>
      </c>
      <c r="C10" s="20" t="s">
        <v>714</v>
      </c>
      <c r="D10" s="20" t="s">
        <v>84</v>
      </c>
      <c r="E10" s="20" t="s">
        <v>715</v>
      </c>
      <c r="F10" s="20" t="s">
        <v>716</v>
      </c>
      <c r="G10" s="20" t="s">
        <v>717</v>
      </c>
      <c r="H10" s="20" t="s">
        <v>29</v>
      </c>
    </row>
    <row r="11" spans="1:16" x14ac:dyDescent="0.2">
      <c r="A11" s="84" t="s">
        <v>30</v>
      </c>
      <c r="B11" s="84">
        <v>37438</v>
      </c>
      <c r="C11" s="84">
        <v>840</v>
      </c>
      <c r="D11" s="84">
        <v>4947</v>
      </c>
      <c r="E11" s="84">
        <v>0</v>
      </c>
      <c r="F11" s="84">
        <v>0</v>
      </c>
      <c r="G11" s="84">
        <v>0</v>
      </c>
      <c r="H11" s="84">
        <v>43225</v>
      </c>
    </row>
    <row r="12" spans="1:16" x14ac:dyDescent="0.2">
      <c r="A12" s="84" t="s">
        <v>31</v>
      </c>
      <c r="B12" s="84">
        <v>10333</v>
      </c>
      <c r="C12" s="84">
        <v>7380</v>
      </c>
      <c r="D12" s="84">
        <v>0</v>
      </c>
      <c r="E12" s="84">
        <v>0</v>
      </c>
      <c r="F12" s="84">
        <v>0</v>
      </c>
      <c r="G12" s="84">
        <v>0</v>
      </c>
      <c r="H12" s="84">
        <v>17713</v>
      </c>
    </row>
    <row r="13" spans="1:16" x14ac:dyDescent="0.2">
      <c r="A13" s="84" t="s">
        <v>32</v>
      </c>
      <c r="B13" s="84">
        <v>38470</v>
      </c>
      <c r="C13" s="84">
        <v>10937</v>
      </c>
      <c r="D13" s="84">
        <v>1119</v>
      </c>
      <c r="E13" s="84">
        <v>130</v>
      </c>
      <c r="F13" s="84">
        <v>0</v>
      </c>
      <c r="G13" s="84">
        <v>0</v>
      </c>
      <c r="H13" s="84">
        <v>50656</v>
      </c>
    </row>
    <row r="14" spans="1:16" x14ac:dyDescent="0.2">
      <c r="A14" s="84" t="s">
        <v>33</v>
      </c>
      <c r="B14" s="84">
        <v>14258</v>
      </c>
      <c r="C14" s="84">
        <v>1390</v>
      </c>
      <c r="D14" s="84">
        <v>3024</v>
      </c>
      <c r="E14" s="84">
        <v>0</v>
      </c>
      <c r="F14" s="84">
        <v>13</v>
      </c>
      <c r="G14" s="84">
        <v>0</v>
      </c>
      <c r="H14" s="84">
        <v>18685</v>
      </c>
    </row>
    <row r="15" spans="1:16" x14ac:dyDescent="0.2">
      <c r="A15" s="84" t="s">
        <v>34</v>
      </c>
      <c r="B15" s="84">
        <v>17152</v>
      </c>
      <c r="C15" s="84">
        <v>1188</v>
      </c>
      <c r="D15" s="84">
        <v>9012</v>
      </c>
      <c r="E15" s="84">
        <v>0</v>
      </c>
      <c r="F15" s="84">
        <v>46</v>
      </c>
      <c r="G15" s="84">
        <v>0</v>
      </c>
      <c r="H15" s="84">
        <v>27398</v>
      </c>
    </row>
    <row r="16" spans="1:16" x14ac:dyDescent="0.2">
      <c r="A16" s="84" t="s">
        <v>35</v>
      </c>
      <c r="B16" s="84">
        <v>26912</v>
      </c>
      <c r="C16" s="84">
        <v>156</v>
      </c>
      <c r="D16" s="84">
        <v>191</v>
      </c>
      <c r="E16" s="84">
        <v>0</v>
      </c>
      <c r="F16" s="84">
        <v>1</v>
      </c>
      <c r="G16" s="84">
        <v>0</v>
      </c>
      <c r="H16" s="84">
        <v>27260</v>
      </c>
    </row>
    <row r="17" spans="1:8" x14ac:dyDescent="0.2">
      <c r="A17" s="84" t="s">
        <v>36</v>
      </c>
      <c r="B17" s="84">
        <v>52082</v>
      </c>
      <c r="C17" s="84">
        <v>2132</v>
      </c>
      <c r="D17" s="84">
        <v>957</v>
      </c>
      <c r="E17" s="84">
        <v>0</v>
      </c>
      <c r="F17" s="84">
        <v>7</v>
      </c>
      <c r="G17" s="84">
        <v>0</v>
      </c>
      <c r="H17" s="84">
        <v>55178</v>
      </c>
    </row>
    <row r="18" spans="1:8" x14ac:dyDescent="0.2">
      <c r="A18" s="84" t="s">
        <v>37</v>
      </c>
      <c r="B18" s="84">
        <v>51389</v>
      </c>
      <c r="C18" s="84">
        <v>1343</v>
      </c>
      <c r="D18" s="84">
        <v>5054</v>
      </c>
      <c r="E18" s="84">
        <v>0</v>
      </c>
      <c r="F18" s="84">
        <v>15</v>
      </c>
      <c r="G18" s="84">
        <v>0</v>
      </c>
      <c r="H18" s="84">
        <v>57801</v>
      </c>
    </row>
    <row r="19" spans="1:8" x14ac:dyDescent="0.2">
      <c r="A19" s="84" t="s">
        <v>38</v>
      </c>
      <c r="B19" s="84">
        <v>210078</v>
      </c>
      <c r="C19" s="84">
        <v>981</v>
      </c>
      <c r="D19" s="84">
        <v>1063</v>
      </c>
      <c r="E19" s="84">
        <v>0</v>
      </c>
      <c r="F19" s="84">
        <v>0</v>
      </c>
      <c r="G19" s="84">
        <v>0</v>
      </c>
      <c r="H19" s="84">
        <v>212122</v>
      </c>
    </row>
    <row r="20" spans="1:8" x14ac:dyDescent="0.2">
      <c r="A20" s="84" t="s">
        <v>39</v>
      </c>
      <c r="B20" s="84">
        <v>4550</v>
      </c>
      <c r="C20" s="84">
        <v>0</v>
      </c>
      <c r="D20" s="84">
        <v>240</v>
      </c>
      <c r="E20" s="84">
        <v>3</v>
      </c>
      <c r="F20" s="84">
        <v>0</v>
      </c>
      <c r="G20" s="84">
        <v>2650</v>
      </c>
      <c r="H20" s="84">
        <v>7443</v>
      </c>
    </row>
    <row r="21" spans="1:8" x14ac:dyDescent="0.2">
      <c r="A21" s="84" t="s">
        <v>40</v>
      </c>
      <c r="B21" s="84">
        <v>440530</v>
      </c>
      <c r="C21" s="84">
        <v>5704</v>
      </c>
      <c r="D21" s="84">
        <v>476</v>
      </c>
      <c r="E21" s="84">
        <v>0</v>
      </c>
      <c r="F21" s="84">
        <v>0</v>
      </c>
      <c r="G21" s="84">
        <v>0</v>
      </c>
      <c r="H21" s="84">
        <v>446710</v>
      </c>
    </row>
    <row r="22" spans="1:8" x14ac:dyDescent="0.2">
      <c r="A22" s="84" t="s">
        <v>41</v>
      </c>
      <c r="B22" s="84">
        <v>68016</v>
      </c>
      <c r="C22" s="84">
        <v>5234</v>
      </c>
      <c r="D22" s="84">
        <v>1548</v>
      </c>
      <c r="E22" s="84">
        <v>0</v>
      </c>
      <c r="F22" s="84">
        <v>295</v>
      </c>
      <c r="G22" s="84">
        <v>0</v>
      </c>
      <c r="H22" s="84">
        <v>75093</v>
      </c>
    </row>
    <row r="23" spans="1:8" x14ac:dyDescent="0.2">
      <c r="A23" s="84" t="s">
        <v>42</v>
      </c>
      <c r="B23" s="84">
        <v>3784</v>
      </c>
      <c r="C23" s="84">
        <v>36</v>
      </c>
      <c r="D23" s="84">
        <v>233</v>
      </c>
      <c r="E23" s="84">
        <v>476</v>
      </c>
      <c r="F23" s="84">
        <v>0</v>
      </c>
      <c r="G23" s="84">
        <v>0</v>
      </c>
      <c r="H23" s="84">
        <v>4529</v>
      </c>
    </row>
    <row r="24" spans="1:8" x14ac:dyDescent="0.2">
      <c r="A24" s="84" t="s">
        <v>43</v>
      </c>
      <c r="B24" s="84">
        <v>11886</v>
      </c>
      <c r="C24" s="84">
        <v>1324</v>
      </c>
      <c r="D24" s="84">
        <v>0</v>
      </c>
      <c r="E24" s="84">
        <v>0</v>
      </c>
      <c r="F24" s="84">
        <v>0</v>
      </c>
      <c r="G24" s="84">
        <v>0</v>
      </c>
      <c r="H24" s="84">
        <v>13210</v>
      </c>
    </row>
    <row r="25" spans="1:8" x14ac:dyDescent="0.2">
      <c r="A25" s="84" t="s">
        <v>44</v>
      </c>
      <c r="B25" s="84">
        <v>104617</v>
      </c>
      <c r="C25" s="84">
        <v>2094</v>
      </c>
      <c r="D25" s="84">
        <v>200</v>
      </c>
      <c r="E25" s="84">
        <v>0</v>
      </c>
      <c r="F25" s="84">
        <v>0</v>
      </c>
      <c r="G25" s="84">
        <v>0</v>
      </c>
      <c r="H25" s="84">
        <v>106911</v>
      </c>
    </row>
    <row r="26" spans="1:8" x14ac:dyDescent="0.2">
      <c r="A26" s="84" t="s">
        <v>45</v>
      </c>
      <c r="B26" s="84">
        <v>19242</v>
      </c>
      <c r="C26" s="84">
        <v>913</v>
      </c>
      <c r="D26" s="84">
        <v>538</v>
      </c>
      <c r="E26" s="84">
        <v>0</v>
      </c>
      <c r="F26" s="84">
        <v>0</v>
      </c>
      <c r="G26" s="84">
        <v>0</v>
      </c>
      <c r="H26" s="84">
        <v>20693</v>
      </c>
    </row>
    <row r="27" spans="1:8" x14ac:dyDescent="0.2">
      <c r="A27" s="84" t="s">
        <v>46</v>
      </c>
      <c r="B27" s="84">
        <v>51720</v>
      </c>
      <c r="C27" s="84">
        <v>1209</v>
      </c>
      <c r="D27" s="84">
        <v>765</v>
      </c>
      <c r="E27" s="84">
        <v>26</v>
      </c>
      <c r="F27" s="84">
        <v>128</v>
      </c>
      <c r="G27" s="84">
        <v>0</v>
      </c>
      <c r="H27" s="84">
        <v>53848</v>
      </c>
    </row>
    <row r="28" spans="1:8" x14ac:dyDescent="0.2">
      <c r="A28" s="84" t="s">
        <v>47</v>
      </c>
      <c r="B28" s="84">
        <v>26900</v>
      </c>
      <c r="C28" s="84">
        <v>255</v>
      </c>
      <c r="D28" s="84">
        <v>130</v>
      </c>
      <c r="E28" s="84">
        <v>0</v>
      </c>
      <c r="F28" s="84">
        <v>0</v>
      </c>
      <c r="G28" s="84">
        <v>443</v>
      </c>
      <c r="H28" s="84">
        <v>27728</v>
      </c>
    </row>
    <row r="29" spans="1:8" x14ac:dyDescent="0.2">
      <c r="A29" s="84" t="s">
        <v>48</v>
      </c>
      <c r="B29" s="84">
        <v>20567</v>
      </c>
      <c r="C29" s="84">
        <v>143</v>
      </c>
      <c r="D29" s="84">
        <v>887</v>
      </c>
      <c r="E29" s="84">
        <v>129</v>
      </c>
      <c r="F29" s="84">
        <v>0</v>
      </c>
      <c r="G29" s="84">
        <v>0</v>
      </c>
      <c r="H29" s="84">
        <v>21726</v>
      </c>
    </row>
    <row r="30" spans="1:8" x14ac:dyDescent="0.2">
      <c r="A30" s="84" t="s">
        <v>49</v>
      </c>
      <c r="B30" s="84">
        <v>47007</v>
      </c>
      <c r="C30" s="84">
        <v>1316</v>
      </c>
      <c r="D30" s="84">
        <v>842</v>
      </c>
      <c r="E30" s="84">
        <v>50</v>
      </c>
      <c r="F30" s="84">
        <v>473</v>
      </c>
      <c r="G30" s="84">
        <v>7875</v>
      </c>
      <c r="H30" s="84">
        <v>57563</v>
      </c>
    </row>
    <row r="31" spans="1:8" x14ac:dyDescent="0.2">
      <c r="A31" s="84" t="s">
        <v>50</v>
      </c>
      <c r="B31" s="84">
        <v>18668</v>
      </c>
      <c r="C31" s="84">
        <v>2697</v>
      </c>
      <c r="D31" s="84">
        <v>326</v>
      </c>
      <c r="E31" s="84">
        <v>0</v>
      </c>
      <c r="F31" s="84">
        <v>0</v>
      </c>
      <c r="G31" s="84">
        <v>0</v>
      </c>
      <c r="H31" s="84">
        <v>21691</v>
      </c>
    </row>
    <row r="32" spans="1:8" x14ac:dyDescent="0.2">
      <c r="A32" s="84" t="s">
        <v>51</v>
      </c>
      <c r="B32" s="84">
        <v>11313</v>
      </c>
      <c r="C32" s="84">
        <v>56</v>
      </c>
      <c r="D32" s="84">
        <v>5363</v>
      </c>
      <c r="E32" s="84">
        <v>449</v>
      </c>
      <c r="F32" s="84">
        <v>0</v>
      </c>
      <c r="G32" s="84">
        <v>0</v>
      </c>
      <c r="H32" s="84">
        <v>17181</v>
      </c>
    </row>
    <row r="33" spans="1:8" x14ac:dyDescent="0.2">
      <c r="A33" s="84" t="s">
        <v>52</v>
      </c>
      <c r="B33" s="84">
        <v>218586</v>
      </c>
      <c r="C33" s="84">
        <v>2828</v>
      </c>
      <c r="D33" s="84">
        <v>40</v>
      </c>
      <c r="E33" s="84">
        <v>17001</v>
      </c>
      <c r="F33" s="84">
        <v>9</v>
      </c>
      <c r="G33" s="84">
        <v>0</v>
      </c>
      <c r="H33" s="84">
        <v>238464</v>
      </c>
    </row>
    <row r="34" spans="1:8" x14ac:dyDescent="0.2">
      <c r="A34" s="84" t="s">
        <v>53</v>
      </c>
      <c r="B34" s="84">
        <v>37427</v>
      </c>
      <c r="C34" s="84">
        <v>2419</v>
      </c>
      <c r="D34" s="84">
        <v>0</v>
      </c>
      <c r="E34" s="84">
        <v>32</v>
      </c>
      <c r="F34" s="84">
        <v>0</v>
      </c>
      <c r="G34" s="84">
        <v>0</v>
      </c>
      <c r="H34" s="84">
        <v>39878</v>
      </c>
    </row>
    <row r="35" spans="1:8" x14ac:dyDescent="0.2">
      <c r="A35" s="85" t="s">
        <v>54</v>
      </c>
      <c r="B35" s="85">
        <v>33244</v>
      </c>
      <c r="C35" s="85">
        <v>334</v>
      </c>
      <c r="D35" s="85">
        <v>1392</v>
      </c>
      <c r="E35" s="85">
        <v>72</v>
      </c>
      <c r="F35" s="85">
        <v>0</v>
      </c>
      <c r="G35" s="85">
        <v>0</v>
      </c>
      <c r="H35" s="85">
        <v>35042</v>
      </c>
    </row>
    <row r="36" spans="1:8" x14ac:dyDescent="0.2">
      <c r="A36" s="100" t="s">
        <v>718</v>
      </c>
      <c r="B36" s="100"/>
      <c r="C36" s="100"/>
      <c r="D36" s="100"/>
      <c r="E36" s="100"/>
      <c r="F36" s="100"/>
      <c r="G36" s="100"/>
      <c r="H36" s="100"/>
    </row>
    <row r="37" spans="1:8" x14ac:dyDescent="0.2">
      <c r="A37" s="84"/>
      <c r="B37" s="84"/>
      <c r="C37" s="84"/>
      <c r="D37" s="84"/>
      <c r="E37" s="84"/>
      <c r="F37" s="84"/>
      <c r="G37" s="84"/>
      <c r="H37" s="84"/>
    </row>
  </sheetData>
  <sheetProtection sheet="1"/>
  <mergeCells count="3">
    <mergeCell ref="B1:E1"/>
    <mergeCell ref="B9:G9"/>
    <mergeCell ref="A36:H36"/>
  </mergeCells>
  <hyperlinks>
    <hyperlink ref="A7" r:id="rId1" xr:uid="{00000000-0004-0000-2000-000000000000}"/>
  </hyperlinks>
  <pageMargins left="0.7" right="0.7" top="0.75" bottom="0.75" header="0.3" footer="0.3"/>
  <pageSetup paperSize="9" orientation="portrait"/>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25"/>
  <sheetViews>
    <sheetView showGridLines="0" workbookViewId="0">
      <pane ySplit="5" topLeftCell="A6" activePane="bottomLeft" state="frozen"/>
      <selection pane="bottomLeft" activeCell="B11" sqref="B11:J11"/>
    </sheetView>
  </sheetViews>
  <sheetFormatPr defaultColWidth="12" defaultRowHeight="11.25" x14ac:dyDescent="0.2"/>
  <cols>
    <col min="1" max="1" width="2.1640625" customWidth="1"/>
    <col min="2" max="2" width="53.33203125" customWidth="1"/>
    <col min="3" max="3" width="35.33203125" customWidth="1"/>
    <col min="4" max="11" width="9.1640625" customWidth="1"/>
  </cols>
  <sheetData>
    <row r="1" spans="1:16" ht="71.25" customHeight="1" x14ac:dyDescent="0.55000000000000004">
      <c r="A1" s="16"/>
      <c r="B1" s="98"/>
      <c r="C1" s="98"/>
      <c r="D1" s="98"/>
      <c r="E1" s="98"/>
      <c r="F1" s="11"/>
      <c r="G1" s="11"/>
      <c r="H1" s="11"/>
      <c r="I1" s="11"/>
      <c r="J1" s="11"/>
      <c r="K1" s="11"/>
      <c r="L1" s="15"/>
      <c r="M1" s="15"/>
      <c r="N1" s="15"/>
      <c r="O1" s="15"/>
      <c r="P1" s="15"/>
    </row>
    <row r="2" spans="1:16" ht="18" customHeight="1" x14ac:dyDescent="0.55000000000000004">
      <c r="A2" s="16"/>
      <c r="B2" s="10"/>
      <c r="C2" s="10"/>
      <c r="D2" s="11"/>
      <c r="E2" s="11"/>
      <c r="F2" s="11"/>
      <c r="G2" s="11"/>
      <c r="H2" s="11"/>
      <c r="I2" s="11"/>
      <c r="J2" s="11"/>
      <c r="K2" s="11"/>
      <c r="L2" s="15"/>
      <c r="M2" s="15"/>
      <c r="N2" s="15"/>
      <c r="O2" s="15"/>
      <c r="P2" s="15"/>
    </row>
    <row r="3" spans="1:16" ht="32.450000000000003" customHeight="1" x14ac:dyDescent="0.2">
      <c r="A3" s="13" t="s">
        <v>4</v>
      </c>
      <c r="B3" s="13"/>
      <c r="C3" s="13"/>
      <c r="D3" s="11"/>
      <c r="E3" s="11"/>
      <c r="F3" s="11"/>
      <c r="G3" s="11"/>
      <c r="H3" s="11"/>
      <c r="I3" s="11"/>
      <c r="J3" s="11"/>
      <c r="K3" s="11"/>
      <c r="L3" s="15"/>
      <c r="M3" s="15"/>
      <c r="N3" s="15"/>
      <c r="O3" s="15"/>
      <c r="P3" s="15"/>
    </row>
    <row r="4" spans="1:16" ht="3.95" customHeight="1" x14ac:dyDescent="0.2"/>
    <row r="5" spans="1:16" ht="15.95" customHeight="1" x14ac:dyDescent="0.3">
      <c r="B5" s="87" t="s">
        <v>0</v>
      </c>
    </row>
    <row r="6" spans="1:16" ht="3.95" customHeight="1" x14ac:dyDescent="0.2">
      <c r="B6" s="89"/>
    </row>
    <row r="7" spans="1:16" ht="172.5" customHeight="1" x14ac:dyDescent="0.2">
      <c r="B7" s="102" t="s">
        <v>12</v>
      </c>
      <c r="C7" s="102"/>
      <c r="D7" s="102"/>
      <c r="E7" s="102"/>
      <c r="F7" s="102"/>
      <c r="G7" s="102"/>
      <c r="H7" s="102"/>
      <c r="I7" s="102"/>
      <c r="J7" s="102"/>
    </row>
    <row r="8" spans="1:16" ht="12.75" customHeight="1" x14ac:dyDescent="0.2">
      <c r="B8" s="86"/>
    </row>
    <row r="9" spans="1:16" ht="12.75" customHeight="1" x14ac:dyDescent="0.2">
      <c r="B9" s="90" t="s">
        <v>5</v>
      </c>
    </row>
    <row r="10" spans="1:16" ht="3.95" customHeight="1" x14ac:dyDescent="0.2">
      <c r="B10" s="89"/>
    </row>
    <row r="11" spans="1:16" ht="92.25" customHeight="1" x14ac:dyDescent="0.2">
      <c r="B11" s="102" t="s">
        <v>8</v>
      </c>
      <c r="C11" s="102"/>
      <c r="D11" s="102"/>
      <c r="E11" s="102"/>
      <c r="F11" s="102"/>
      <c r="G11" s="102"/>
      <c r="H11" s="102"/>
      <c r="I11" s="102"/>
      <c r="J11" s="102"/>
    </row>
    <row r="12" spans="1:16" ht="12.75" customHeight="1" x14ac:dyDescent="0.2">
      <c r="B12" s="88"/>
      <c r="C12" s="88"/>
      <c r="D12" s="88"/>
      <c r="E12" s="88"/>
      <c r="F12" s="88"/>
      <c r="G12" s="88"/>
      <c r="H12" s="88"/>
      <c r="I12" s="88"/>
      <c r="J12" s="88"/>
    </row>
    <row r="13" spans="1:16" ht="12.75" customHeight="1" x14ac:dyDescent="0.2">
      <c r="B13" s="90" t="s">
        <v>6</v>
      </c>
      <c r="C13" s="88"/>
      <c r="D13" s="88"/>
      <c r="E13" s="88"/>
      <c r="F13" s="88"/>
      <c r="G13" s="88"/>
      <c r="H13" s="88"/>
      <c r="I13" s="88"/>
      <c r="J13" s="88"/>
    </row>
    <row r="14" spans="1:16" ht="3.95" customHeight="1" x14ac:dyDescent="0.2">
      <c r="B14" s="88"/>
      <c r="C14" s="88"/>
      <c r="D14" s="88"/>
      <c r="E14" s="88"/>
      <c r="F14" s="88"/>
      <c r="G14" s="88"/>
      <c r="H14" s="88"/>
      <c r="I14" s="88"/>
      <c r="J14" s="88"/>
    </row>
    <row r="15" spans="1:16" ht="68.25" customHeight="1" x14ac:dyDescent="0.2">
      <c r="B15" s="102" t="s">
        <v>7</v>
      </c>
      <c r="C15" s="102"/>
      <c r="D15" s="102"/>
      <c r="E15" s="102"/>
      <c r="F15" s="102"/>
      <c r="G15" s="102"/>
      <c r="H15" s="102"/>
      <c r="I15" s="102"/>
      <c r="J15" s="102"/>
    </row>
    <row r="16" spans="1:16" ht="12.75" customHeight="1" x14ac:dyDescent="0.2">
      <c r="B16" s="88"/>
      <c r="C16" s="88"/>
      <c r="D16" s="88"/>
    </row>
    <row r="17" spans="2:10" ht="12.75" customHeight="1" x14ac:dyDescent="0.2">
      <c r="B17" s="90" t="s">
        <v>9</v>
      </c>
      <c r="C17" s="88"/>
      <c r="D17" s="88"/>
    </row>
    <row r="18" spans="2:10" ht="3.95" customHeight="1" x14ac:dyDescent="0.2">
      <c r="B18" s="89"/>
      <c r="C18" s="89"/>
      <c r="D18" s="89"/>
      <c r="E18" s="89"/>
      <c r="F18" s="89"/>
      <c r="G18" s="89"/>
      <c r="H18" s="89"/>
      <c r="I18" s="89"/>
      <c r="J18" s="89"/>
    </row>
    <row r="19" spans="2:10" ht="41.25" customHeight="1" x14ac:dyDescent="0.2">
      <c r="B19" s="102" t="s">
        <v>10</v>
      </c>
      <c r="C19" s="102"/>
      <c r="D19" s="102"/>
      <c r="E19" s="102"/>
      <c r="F19" s="102"/>
      <c r="G19" s="102"/>
      <c r="H19" s="102"/>
      <c r="I19" s="102"/>
      <c r="J19" s="102"/>
    </row>
    <row r="20" spans="2:10" ht="12.75" customHeight="1" x14ac:dyDescent="0.2">
      <c r="B20" s="89"/>
      <c r="C20" s="88"/>
      <c r="D20" s="88"/>
    </row>
    <row r="21" spans="2:10" ht="12.75" customHeight="1" x14ac:dyDescent="0.2">
      <c r="B21" s="90" t="s">
        <v>1</v>
      </c>
    </row>
    <row r="22" spans="2:10" ht="3.95" customHeight="1" x14ac:dyDescent="0.2">
      <c r="B22" s="90"/>
    </row>
    <row r="23" spans="2:10" ht="12.75" customHeight="1" x14ac:dyDescent="0.2">
      <c r="B23" s="91" t="s">
        <v>2</v>
      </c>
      <c r="C23" s="92" t="s">
        <v>3</v>
      </c>
    </row>
    <row r="25" spans="2:10" x14ac:dyDescent="0.2">
      <c r="B25" s="6" t="s">
        <v>22</v>
      </c>
    </row>
  </sheetData>
  <mergeCells count="5">
    <mergeCell ref="B1:E1"/>
    <mergeCell ref="B7:J7"/>
    <mergeCell ref="B11:J11"/>
    <mergeCell ref="B15:J15"/>
    <mergeCell ref="B19:J19"/>
  </mergeCells>
  <hyperlinks>
    <hyperlink ref="C23" r:id="rId1" xr:uid="{00000000-0004-0000-2100-000000000000}"/>
    <hyperlink ref="B25" r:id="rId2" xr:uid="{00000000-0004-0000-2100-000001000000}"/>
  </hyperlinks>
  <pageMargins left="0.7" right="0.7" top="0.75" bottom="0.75" header="0.3" footer="0.3"/>
  <pageSetup paperSize="9" orientation="portrait"/>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40"/>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66</v>
      </c>
    </row>
    <row r="6" spans="1:16" ht="15.95" customHeight="1" x14ac:dyDescent="0.2">
      <c r="A6" s="12" t="s">
        <v>24</v>
      </c>
    </row>
    <row r="7" spans="1:16" ht="15" customHeight="1" x14ac:dyDescent="0.2">
      <c r="A7" s="6" t="s">
        <v>22</v>
      </c>
    </row>
    <row r="8" spans="1:16" x14ac:dyDescent="0.2">
      <c r="A8" s="18"/>
      <c r="B8" s="18"/>
      <c r="C8" s="18"/>
      <c r="D8" s="18"/>
      <c r="E8" s="18"/>
      <c r="F8" s="18"/>
      <c r="G8" s="18"/>
      <c r="H8" s="18"/>
      <c r="I8" s="18"/>
    </row>
    <row r="9" spans="1:16" x14ac:dyDescent="0.2">
      <c r="B9" s="99" t="s">
        <v>67</v>
      </c>
      <c r="C9" s="99"/>
      <c r="D9" s="99"/>
      <c r="E9" s="99"/>
      <c r="F9" s="99"/>
      <c r="G9" s="99"/>
      <c r="H9" s="99"/>
    </row>
    <row r="10" spans="1:16" x14ac:dyDescent="0.2">
      <c r="A10" s="26" t="s">
        <v>26</v>
      </c>
      <c r="B10" s="20" t="s">
        <v>68</v>
      </c>
      <c r="C10" s="20" t="s">
        <v>69</v>
      </c>
      <c r="D10" s="20" t="s">
        <v>70</v>
      </c>
      <c r="E10" s="20" t="s">
        <v>71</v>
      </c>
      <c r="F10" s="20" t="s">
        <v>72</v>
      </c>
      <c r="G10" s="20" t="s">
        <v>73</v>
      </c>
      <c r="H10" s="20" t="s">
        <v>74</v>
      </c>
      <c r="I10" s="20" t="s">
        <v>29</v>
      </c>
    </row>
    <row r="11" spans="1:16" x14ac:dyDescent="0.2">
      <c r="A11" s="26" t="s">
        <v>30</v>
      </c>
      <c r="B11" s="26">
        <v>1544</v>
      </c>
      <c r="C11" s="26">
        <v>3</v>
      </c>
      <c r="D11" s="26">
        <v>290</v>
      </c>
      <c r="E11" s="26">
        <v>401</v>
      </c>
      <c r="F11" s="26">
        <v>27</v>
      </c>
      <c r="G11" s="26">
        <v>78</v>
      </c>
      <c r="H11" s="26">
        <v>149</v>
      </c>
      <c r="I11" s="26">
        <v>2489</v>
      </c>
    </row>
    <row r="12" spans="1:16" x14ac:dyDescent="0.2">
      <c r="A12" s="26" t="s">
        <v>31</v>
      </c>
      <c r="B12" s="26">
        <v>1743</v>
      </c>
      <c r="C12" s="26">
        <v>10</v>
      </c>
      <c r="D12" s="26">
        <v>291</v>
      </c>
      <c r="E12" s="26">
        <v>324</v>
      </c>
      <c r="F12" s="26">
        <v>32</v>
      </c>
      <c r="G12" s="26">
        <v>85</v>
      </c>
      <c r="H12" s="26">
        <v>167</v>
      </c>
      <c r="I12" s="26">
        <v>2642</v>
      </c>
    </row>
    <row r="13" spans="1:16" x14ac:dyDescent="0.2">
      <c r="A13" s="26" t="s">
        <v>32</v>
      </c>
      <c r="B13" s="26">
        <v>1509</v>
      </c>
      <c r="C13" s="26">
        <v>3</v>
      </c>
      <c r="D13" s="26">
        <v>253</v>
      </c>
      <c r="E13" s="26">
        <v>296</v>
      </c>
      <c r="F13" s="26">
        <v>33</v>
      </c>
      <c r="G13" s="26">
        <v>55</v>
      </c>
      <c r="H13" s="26">
        <v>159</v>
      </c>
      <c r="I13" s="26">
        <v>2305</v>
      </c>
    </row>
    <row r="14" spans="1:16" x14ac:dyDescent="0.2">
      <c r="A14" s="26" t="s">
        <v>33</v>
      </c>
      <c r="B14" s="26">
        <v>1366</v>
      </c>
      <c r="C14" s="26">
        <v>4</v>
      </c>
      <c r="D14" s="26">
        <v>368</v>
      </c>
      <c r="E14" s="26">
        <v>368</v>
      </c>
      <c r="F14" s="26">
        <v>40</v>
      </c>
      <c r="G14" s="26">
        <v>85</v>
      </c>
      <c r="H14" s="26">
        <v>246</v>
      </c>
      <c r="I14" s="26">
        <v>2473</v>
      </c>
    </row>
    <row r="15" spans="1:16" x14ac:dyDescent="0.2">
      <c r="A15" s="26" t="s">
        <v>34</v>
      </c>
      <c r="B15" s="26">
        <v>1516</v>
      </c>
      <c r="C15" s="26">
        <v>1</v>
      </c>
      <c r="D15" s="26">
        <v>317</v>
      </c>
      <c r="E15" s="26">
        <v>334</v>
      </c>
      <c r="F15" s="26">
        <v>44</v>
      </c>
      <c r="G15" s="26">
        <v>68</v>
      </c>
      <c r="H15" s="26">
        <v>125</v>
      </c>
      <c r="I15" s="26">
        <v>2404</v>
      </c>
    </row>
    <row r="16" spans="1:16" x14ac:dyDescent="0.2">
      <c r="A16" s="26" t="s">
        <v>35</v>
      </c>
      <c r="B16" s="26">
        <v>1441</v>
      </c>
      <c r="C16" s="26">
        <v>0</v>
      </c>
      <c r="D16" s="26">
        <v>376</v>
      </c>
      <c r="E16" s="26">
        <v>343</v>
      </c>
      <c r="F16" s="26">
        <v>17</v>
      </c>
      <c r="G16" s="26">
        <v>90</v>
      </c>
      <c r="H16" s="26">
        <v>40</v>
      </c>
      <c r="I16" s="26">
        <v>2307</v>
      </c>
    </row>
    <row r="17" spans="1:9" x14ac:dyDescent="0.2">
      <c r="A17" s="26" t="s">
        <v>36</v>
      </c>
      <c r="B17" s="26">
        <v>1447</v>
      </c>
      <c r="C17" s="26">
        <v>0</v>
      </c>
      <c r="D17" s="26">
        <v>313</v>
      </c>
      <c r="E17" s="26">
        <v>317</v>
      </c>
      <c r="F17" s="26">
        <v>16</v>
      </c>
      <c r="G17" s="26">
        <v>96</v>
      </c>
      <c r="H17" s="26">
        <v>23</v>
      </c>
      <c r="I17" s="26">
        <v>2212</v>
      </c>
    </row>
    <row r="18" spans="1:9" x14ac:dyDescent="0.2">
      <c r="A18" s="26" t="s">
        <v>37</v>
      </c>
      <c r="B18" s="26">
        <v>1624</v>
      </c>
      <c r="C18" s="26">
        <v>0</v>
      </c>
      <c r="D18" s="26">
        <v>358</v>
      </c>
      <c r="E18" s="26">
        <v>324</v>
      </c>
      <c r="F18" s="26">
        <v>6</v>
      </c>
      <c r="G18" s="26">
        <v>81</v>
      </c>
      <c r="H18" s="26">
        <v>30</v>
      </c>
      <c r="I18" s="26">
        <v>2423</v>
      </c>
    </row>
    <row r="19" spans="1:9" x14ac:dyDescent="0.2">
      <c r="A19" s="26" t="s">
        <v>38</v>
      </c>
      <c r="B19" s="26">
        <v>2017</v>
      </c>
      <c r="C19" s="26">
        <v>0</v>
      </c>
      <c r="D19" s="26">
        <v>410</v>
      </c>
      <c r="E19" s="26">
        <v>496</v>
      </c>
      <c r="F19" s="26">
        <v>36</v>
      </c>
      <c r="G19" s="26">
        <v>94</v>
      </c>
      <c r="H19" s="26">
        <v>31</v>
      </c>
      <c r="I19" s="26">
        <v>3084</v>
      </c>
    </row>
    <row r="20" spans="1:9" x14ac:dyDescent="0.2">
      <c r="A20" s="26" t="s">
        <v>39</v>
      </c>
      <c r="B20" s="26">
        <v>1669</v>
      </c>
      <c r="C20" s="26">
        <v>0</v>
      </c>
      <c r="D20" s="26">
        <v>429</v>
      </c>
      <c r="E20" s="26">
        <v>466</v>
      </c>
      <c r="F20" s="26">
        <v>109</v>
      </c>
      <c r="G20" s="26">
        <v>121</v>
      </c>
      <c r="H20" s="26">
        <v>33</v>
      </c>
      <c r="I20" s="26">
        <v>2827</v>
      </c>
    </row>
    <row r="21" spans="1:9" x14ac:dyDescent="0.2">
      <c r="A21" s="26" t="s">
        <v>40</v>
      </c>
      <c r="B21" s="26">
        <v>2264</v>
      </c>
      <c r="C21" s="26">
        <v>0</v>
      </c>
      <c r="D21" s="26">
        <v>462</v>
      </c>
      <c r="E21" s="26">
        <v>477</v>
      </c>
      <c r="F21" s="26">
        <v>4</v>
      </c>
      <c r="G21" s="26">
        <v>102</v>
      </c>
      <c r="H21" s="26">
        <v>34</v>
      </c>
      <c r="I21" s="26">
        <v>3343</v>
      </c>
    </row>
    <row r="22" spans="1:9" x14ac:dyDescent="0.2">
      <c r="A22" s="26" t="s">
        <v>41</v>
      </c>
      <c r="B22" s="26">
        <v>2196</v>
      </c>
      <c r="C22" s="26">
        <v>1</v>
      </c>
      <c r="D22" s="26">
        <v>428</v>
      </c>
      <c r="E22" s="26">
        <v>526</v>
      </c>
      <c r="F22" s="26">
        <v>80</v>
      </c>
      <c r="G22" s="26">
        <v>97</v>
      </c>
      <c r="H22" s="26">
        <v>36</v>
      </c>
      <c r="I22" s="26">
        <v>3363</v>
      </c>
    </row>
    <row r="23" spans="1:9" x14ac:dyDescent="0.2">
      <c r="A23" s="26" t="s">
        <v>42</v>
      </c>
      <c r="B23" s="26">
        <v>1935</v>
      </c>
      <c r="C23" s="26">
        <v>0</v>
      </c>
      <c r="D23" s="26">
        <v>332</v>
      </c>
      <c r="E23" s="26">
        <v>421</v>
      </c>
      <c r="F23" s="26">
        <v>84</v>
      </c>
      <c r="G23" s="26">
        <v>77</v>
      </c>
      <c r="H23" s="26">
        <v>121</v>
      </c>
      <c r="I23" s="26">
        <v>2970</v>
      </c>
    </row>
    <row r="24" spans="1:9" x14ac:dyDescent="0.2">
      <c r="A24" s="26" t="s">
        <v>43</v>
      </c>
      <c r="B24" s="26">
        <v>2218</v>
      </c>
      <c r="C24" s="26">
        <v>0</v>
      </c>
      <c r="D24" s="26">
        <v>382</v>
      </c>
      <c r="E24" s="26">
        <v>342</v>
      </c>
      <c r="F24" s="26">
        <v>96</v>
      </c>
      <c r="G24" s="26">
        <v>85</v>
      </c>
      <c r="H24" s="26">
        <v>20</v>
      </c>
      <c r="I24" s="26">
        <v>3143</v>
      </c>
    </row>
    <row r="25" spans="1:9" x14ac:dyDescent="0.2">
      <c r="A25" s="26" t="s">
        <v>44</v>
      </c>
      <c r="B25" s="26">
        <v>1817</v>
      </c>
      <c r="C25" s="26">
        <v>0</v>
      </c>
      <c r="D25" s="26">
        <v>371</v>
      </c>
      <c r="E25" s="26">
        <v>440</v>
      </c>
      <c r="F25" s="26">
        <v>27</v>
      </c>
      <c r="G25" s="26">
        <v>63</v>
      </c>
      <c r="H25" s="26">
        <v>34</v>
      </c>
      <c r="I25" s="26">
        <v>2752</v>
      </c>
    </row>
    <row r="26" spans="1:9" x14ac:dyDescent="0.2">
      <c r="A26" s="26" t="s">
        <v>45</v>
      </c>
      <c r="B26" s="26">
        <v>1742</v>
      </c>
      <c r="C26" s="26">
        <v>0</v>
      </c>
      <c r="D26" s="26">
        <v>334</v>
      </c>
      <c r="E26" s="26">
        <v>299</v>
      </c>
      <c r="F26" s="26">
        <v>88</v>
      </c>
      <c r="G26" s="26">
        <v>88</v>
      </c>
      <c r="H26" s="26">
        <v>46</v>
      </c>
      <c r="I26" s="26">
        <v>2597</v>
      </c>
    </row>
    <row r="27" spans="1:9" x14ac:dyDescent="0.2">
      <c r="A27" s="26" t="s">
        <v>46</v>
      </c>
      <c r="B27" s="26">
        <v>1986</v>
      </c>
      <c r="C27" s="26">
        <v>0</v>
      </c>
      <c r="D27" s="26">
        <v>426</v>
      </c>
      <c r="E27" s="26">
        <v>419</v>
      </c>
      <c r="F27" s="26">
        <v>67</v>
      </c>
      <c r="G27" s="26">
        <v>118</v>
      </c>
      <c r="H27" s="26">
        <v>41</v>
      </c>
      <c r="I27" s="26">
        <v>3057</v>
      </c>
    </row>
    <row r="28" spans="1:9" x14ac:dyDescent="0.2">
      <c r="A28" s="26" t="s">
        <v>47</v>
      </c>
      <c r="B28" s="26">
        <v>1659</v>
      </c>
      <c r="C28" s="26">
        <v>0</v>
      </c>
      <c r="D28" s="26">
        <v>384</v>
      </c>
      <c r="E28" s="26">
        <v>468</v>
      </c>
      <c r="F28" s="26">
        <v>24</v>
      </c>
      <c r="G28" s="26">
        <v>101</v>
      </c>
      <c r="H28" s="26">
        <v>23</v>
      </c>
      <c r="I28" s="26">
        <v>2659</v>
      </c>
    </row>
    <row r="29" spans="1:9" x14ac:dyDescent="0.2">
      <c r="A29" s="26" t="s">
        <v>48</v>
      </c>
      <c r="B29" s="26">
        <v>1673</v>
      </c>
      <c r="C29" s="26">
        <v>1</v>
      </c>
      <c r="D29" s="26">
        <v>397</v>
      </c>
      <c r="E29" s="26">
        <v>328</v>
      </c>
      <c r="F29" s="26">
        <v>26</v>
      </c>
      <c r="G29" s="26">
        <v>138</v>
      </c>
      <c r="H29" s="26">
        <v>21</v>
      </c>
      <c r="I29" s="26">
        <v>2583</v>
      </c>
    </row>
    <row r="30" spans="1:9" x14ac:dyDescent="0.2">
      <c r="A30" s="26" t="s">
        <v>49</v>
      </c>
      <c r="B30" s="26">
        <v>1924</v>
      </c>
      <c r="C30" s="26">
        <v>2</v>
      </c>
      <c r="D30" s="26">
        <v>459</v>
      </c>
      <c r="E30" s="26">
        <v>464</v>
      </c>
      <c r="F30" s="26">
        <v>4</v>
      </c>
      <c r="G30" s="26">
        <v>143</v>
      </c>
      <c r="H30" s="26">
        <v>39</v>
      </c>
      <c r="I30" s="26">
        <v>3033</v>
      </c>
    </row>
    <row r="31" spans="1:9" x14ac:dyDescent="0.2">
      <c r="A31" s="26" t="s">
        <v>50</v>
      </c>
      <c r="B31" s="26">
        <v>1730</v>
      </c>
      <c r="C31" s="26">
        <v>5</v>
      </c>
      <c r="D31" s="26">
        <v>364</v>
      </c>
      <c r="E31" s="26">
        <v>432</v>
      </c>
      <c r="F31" s="26">
        <v>3</v>
      </c>
      <c r="G31" s="26">
        <v>154</v>
      </c>
      <c r="H31" s="26">
        <v>120</v>
      </c>
      <c r="I31" s="26">
        <v>2803</v>
      </c>
    </row>
    <row r="32" spans="1:9" x14ac:dyDescent="0.2">
      <c r="A32" s="26" t="s">
        <v>51</v>
      </c>
      <c r="B32" s="26">
        <v>1541</v>
      </c>
      <c r="C32" s="26">
        <v>0</v>
      </c>
      <c r="D32" s="26">
        <v>511</v>
      </c>
      <c r="E32" s="26">
        <v>747</v>
      </c>
      <c r="F32" s="26">
        <v>51</v>
      </c>
      <c r="G32" s="26">
        <v>136</v>
      </c>
      <c r="H32" s="26">
        <v>217</v>
      </c>
      <c r="I32" s="26">
        <v>3203</v>
      </c>
    </row>
    <row r="33" spans="1:9" x14ac:dyDescent="0.2">
      <c r="A33" s="26" t="s">
        <v>52</v>
      </c>
      <c r="B33" s="26">
        <v>1676</v>
      </c>
      <c r="C33" s="26">
        <v>1</v>
      </c>
      <c r="D33" s="26">
        <v>405</v>
      </c>
      <c r="E33" s="26">
        <v>478</v>
      </c>
      <c r="F33" s="26">
        <v>13</v>
      </c>
      <c r="G33" s="26">
        <v>144</v>
      </c>
      <c r="H33" s="26">
        <v>561</v>
      </c>
      <c r="I33" s="26">
        <v>3277</v>
      </c>
    </row>
    <row r="34" spans="1:9" x14ac:dyDescent="0.2">
      <c r="A34" s="26" t="s">
        <v>53</v>
      </c>
      <c r="B34" s="26">
        <v>991</v>
      </c>
      <c r="C34" s="26">
        <v>10</v>
      </c>
      <c r="D34" s="26">
        <v>153</v>
      </c>
      <c r="E34" s="26">
        <v>433</v>
      </c>
      <c r="F34" s="26">
        <v>426</v>
      </c>
      <c r="G34" s="26">
        <v>113</v>
      </c>
      <c r="H34" s="26">
        <v>421</v>
      </c>
      <c r="I34" s="26">
        <v>2537</v>
      </c>
    </row>
    <row r="35" spans="1:9" x14ac:dyDescent="0.2">
      <c r="A35" s="27" t="s">
        <v>54</v>
      </c>
      <c r="B35" s="27">
        <v>841</v>
      </c>
      <c r="C35" s="27">
        <v>19</v>
      </c>
      <c r="D35" s="27">
        <v>260</v>
      </c>
      <c r="E35" s="27">
        <v>1896</v>
      </c>
      <c r="F35" s="27">
        <v>206</v>
      </c>
      <c r="G35" s="27">
        <v>337</v>
      </c>
      <c r="H35" s="27">
        <v>582</v>
      </c>
      <c r="I35" s="27">
        <v>4122</v>
      </c>
    </row>
    <row r="36" spans="1:9" x14ac:dyDescent="0.2">
      <c r="A36" s="100" t="s">
        <v>55</v>
      </c>
      <c r="B36" s="100"/>
      <c r="C36" s="100"/>
      <c r="D36" s="100"/>
      <c r="E36" s="100"/>
      <c r="F36" s="100"/>
      <c r="G36" s="100"/>
      <c r="H36" s="100"/>
      <c r="I36" s="100"/>
    </row>
    <row r="37" spans="1:9" ht="22.5" customHeight="1" x14ac:dyDescent="0.2">
      <c r="A37" s="100" t="s">
        <v>56</v>
      </c>
      <c r="B37" s="100"/>
      <c r="C37" s="100"/>
      <c r="D37" s="100"/>
      <c r="E37" s="100"/>
      <c r="F37" s="100"/>
      <c r="G37" s="100"/>
      <c r="H37" s="100"/>
      <c r="I37" s="100"/>
    </row>
    <row r="38" spans="1:9" ht="22.5" customHeight="1" x14ac:dyDescent="0.2">
      <c r="A38" s="100" t="s">
        <v>75</v>
      </c>
      <c r="B38" s="100"/>
      <c r="C38" s="100"/>
      <c r="D38" s="100"/>
      <c r="E38" s="100"/>
      <c r="F38" s="100"/>
      <c r="G38" s="100"/>
      <c r="H38" s="100"/>
      <c r="I38" s="100"/>
    </row>
    <row r="39" spans="1:9" x14ac:dyDescent="0.2">
      <c r="A39" s="100" t="s">
        <v>76</v>
      </c>
      <c r="B39" s="100"/>
      <c r="C39" s="100"/>
      <c r="D39" s="100"/>
      <c r="E39" s="100"/>
      <c r="F39" s="100"/>
      <c r="G39" s="100"/>
      <c r="H39" s="100"/>
      <c r="I39" s="100"/>
    </row>
    <row r="40" spans="1:9" x14ac:dyDescent="0.2">
      <c r="A40" s="100" t="s">
        <v>58</v>
      </c>
      <c r="B40" s="100"/>
      <c r="C40" s="100"/>
      <c r="D40" s="100"/>
      <c r="E40" s="100"/>
      <c r="F40" s="100"/>
      <c r="G40" s="100"/>
      <c r="H40" s="100"/>
      <c r="I40" s="100"/>
    </row>
  </sheetData>
  <sheetProtection sheet="1"/>
  <mergeCells count="7">
    <mergeCell ref="A39:I39"/>
    <mergeCell ref="A40:I40"/>
    <mergeCell ref="B1:E1"/>
    <mergeCell ref="B9:H9"/>
    <mergeCell ref="A36:I36"/>
    <mergeCell ref="A37:I37"/>
    <mergeCell ref="A38:I38"/>
  </mergeCells>
  <hyperlinks>
    <hyperlink ref="A7" r:id="rId1" xr:uid="{00000000-0004-0000-0300-000000000000}"/>
  </hyperlinks>
  <pageMargins left="0.7" right="0.7" top="0.75" bottom="0.75" header="0.3" footer="0.3"/>
  <pageSetup paperSize="9" orientation="portrait"/>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9"/>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78</v>
      </c>
    </row>
    <row r="6" spans="1:16" ht="15.95" customHeight="1" x14ac:dyDescent="0.2">
      <c r="A6" s="12" t="s">
        <v>24</v>
      </c>
    </row>
    <row r="7" spans="1:16" ht="15" customHeight="1" x14ac:dyDescent="0.2">
      <c r="A7" s="6" t="s">
        <v>22</v>
      </c>
    </row>
    <row r="9" spans="1:16" x14ac:dyDescent="0.2">
      <c r="A9" s="18"/>
      <c r="B9" s="18"/>
      <c r="C9" s="18"/>
      <c r="D9" s="18"/>
      <c r="E9" s="18"/>
      <c r="F9" s="18"/>
      <c r="G9" s="18"/>
      <c r="H9" s="18"/>
    </row>
    <row r="10" spans="1:16" ht="33.75" x14ac:dyDescent="0.2">
      <c r="A10" s="28" t="s">
        <v>26</v>
      </c>
      <c r="B10" s="20" t="s">
        <v>79</v>
      </c>
      <c r="C10" s="20" t="s">
        <v>80</v>
      </c>
      <c r="D10" s="20" t="s">
        <v>81</v>
      </c>
      <c r="E10" s="20" t="s">
        <v>82</v>
      </c>
      <c r="F10" s="20" t="s">
        <v>83</v>
      </c>
      <c r="G10" s="20" t="s">
        <v>84</v>
      </c>
      <c r="H10" s="20" t="s">
        <v>29</v>
      </c>
    </row>
    <row r="11" spans="1:16" x14ac:dyDescent="0.2">
      <c r="A11" s="28" t="s">
        <v>30</v>
      </c>
      <c r="B11" s="28">
        <v>104438</v>
      </c>
      <c r="C11" s="28">
        <v>26522</v>
      </c>
      <c r="D11" s="28">
        <v>4131</v>
      </c>
      <c r="E11" s="28">
        <v>1250</v>
      </c>
      <c r="F11" s="28">
        <v>994</v>
      </c>
      <c r="G11" s="28">
        <v>4114</v>
      </c>
      <c r="H11" s="28">
        <v>141449</v>
      </c>
    </row>
    <row r="12" spans="1:16" x14ac:dyDescent="0.2">
      <c r="A12" s="28" t="s">
        <v>31</v>
      </c>
      <c r="B12" s="28">
        <v>85083</v>
      </c>
      <c r="C12" s="28">
        <v>24689</v>
      </c>
      <c r="D12" s="28">
        <v>4179</v>
      </c>
      <c r="E12" s="28">
        <v>1363</v>
      </c>
      <c r="F12" s="28">
        <v>1117</v>
      </c>
      <c r="G12" s="28">
        <v>4178</v>
      </c>
      <c r="H12" s="28">
        <v>120609</v>
      </c>
    </row>
    <row r="13" spans="1:16" x14ac:dyDescent="0.2">
      <c r="A13" s="28" t="s">
        <v>32</v>
      </c>
      <c r="B13" s="28">
        <v>76863</v>
      </c>
      <c r="C13" s="28">
        <v>22804</v>
      </c>
      <c r="D13" s="28">
        <v>3126</v>
      </c>
      <c r="E13" s="28">
        <v>970</v>
      </c>
      <c r="F13" s="28">
        <v>759</v>
      </c>
      <c r="G13" s="28">
        <v>4414</v>
      </c>
      <c r="H13" s="28">
        <v>108936</v>
      </c>
    </row>
    <row r="14" spans="1:16" x14ac:dyDescent="0.2">
      <c r="A14" s="28" t="s">
        <v>33</v>
      </c>
      <c r="B14" s="28">
        <v>64733</v>
      </c>
      <c r="C14" s="28">
        <v>21855</v>
      </c>
      <c r="D14" s="28">
        <v>3717</v>
      </c>
      <c r="E14" s="28">
        <v>1164</v>
      </c>
      <c r="F14" s="28">
        <v>919</v>
      </c>
      <c r="G14" s="28">
        <v>4549</v>
      </c>
      <c r="H14" s="28">
        <v>96937</v>
      </c>
    </row>
    <row r="15" spans="1:16" x14ac:dyDescent="0.2">
      <c r="A15" s="28" t="s">
        <v>34</v>
      </c>
      <c r="B15" s="28">
        <v>106145</v>
      </c>
      <c r="C15" s="28">
        <v>21177</v>
      </c>
      <c r="D15" s="28">
        <v>3432</v>
      </c>
      <c r="E15" s="28">
        <v>1019</v>
      </c>
      <c r="F15" s="28">
        <v>664</v>
      </c>
      <c r="G15" s="28">
        <v>3876</v>
      </c>
      <c r="H15" s="28">
        <v>136313</v>
      </c>
    </row>
    <row r="16" spans="1:16" x14ac:dyDescent="0.2">
      <c r="A16" s="28" t="s">
        <v>35</v>
      </c>
      <c r="B16" s="28">
        <v>76411</v>
      </c>
      <c r="C16" s="28">
        <v>16665</v>
      </c>
      <c r="D16" s="28">
        <v>5910</v>
      </c>
      <c r="E16" s="28">
        <v>2942</v>
      </c>
      <c r="F16" s="28">
        <v>367</v>
      </c>
      <c r="G16" s="28">
        <v>5417</v>
      </c>
      <c r="H16" s="28">
        <v>107712</v>
      </c>
    </row>
    <row r="17" spans="1:8" x14ac:dyDescent="0.2">
      <c r="A17" s="28" t="s">
        <v>36</v>
      </c>
      <c r="B17" s="28">
        <v>66612</v>
      </c>
      <c r="C17" s="28">
        <v>16831</v>
      </c>
      <c r="D17" s="28">
        <v>3311</v>
      </c>
      <c r="E17" s="28">
        <v>1328</v>
      </c>
      <c r="F17" s="28">
        <v>268</v>
      </c>
      <c r="G17" s="28">
        <v>5947</v>
      </c>
      <c r="H17" s="28">
        <v>94297</v>
      </c>
    </row>
    <row r="18" spans="1:8" x14ac:dyDescent="0.2">
      <c r="A18" s="28" t="s">
        <v>37</v>
      </c>
      <c r="B18" s="28">
        <v>70109</v>
      </c>
      <c r="C18" s="28">
        <v>16892</v>
      </c>
      <c r="D18" s="28">
        <v>3619</v>
      </c>
      <c r="E18" s="28">
        <v>1438</v>
      </c>
      <c r="F18" s="28">
        <v>374</v>
      </c>
      <c r="G18" s="28">
        <v>4655</v>
      </c>
      <c r="H18" s="28">
        <v>97087</v>
      </c>
    </row>
    <row r="19" spans="1:8" x14ac:dyDescent="0.2">
      <c r="A19" s="28" t="s">
        <v>38</v>
      </c>
      <c r="B19" s="28">
        <v>83587</v>
      </c>
      <c r="C19" s="28">
        <v>20156</v>
      </c>
      <c r="D19" s="28">
        <v>4843</v>
      </c>
      <c r="E19" s="28">
        <v>1889</v>
      </c>
      <c r="F19" s="28">
        <v>864</v>
      </c>
      <c r="G19" s="28">
        <v>5997</v>
      </c>
      <c r="H19" s="28">
        <v>117336</v>
      </c>
    </row>
    <row r="20" spans="1:8" x14ac:dyDescent="0.2">
      <c r="A20" s="28" t="s">
        <v>39</v>
      </c>
      <c r="B20" s="28">
        <v>61087</v>
      </c>
      <c r="C20" s="28">
        <v>18399</v>
      </c>
      <c r="D20" s="28">
        <v>3393</v>
      </c>
      <c r="E20" s="28">
        <v>1570</v>
      </c>
      <c r="F20" s="28">
        <v>522</v>
      </c>
      <c r="G20" s="28">
        <v>4032</v>
      </c>
      <c r="H20" s="28">
        <v>89003</v>
      </c>
    </row>
    <row r="21" spans="1:8" x14ac:dyDescent="0.2">
      <c r="A21" s="28" t="s">
        <v>40</v>
      </c>
      <c r="B21" s="28">
        <v>79804</v>
      </c>
      <c r="C21" s="28">
        <v>19574</v>
      </c>
      <c r="D21" s="28">
        <v>4197</v>
      </c>
      <c r="E21" s="28">
        <v>2165</v>
      </c>
      <c r="F21" s="28">
        <v>629</v>
      </c>
      <c r="G21" s="28">
        <v>4227</v>
      </c>
      <c r="H21" s="28">
        <v>110596</v>
      </c>
    </row>
    <row r="22" spans="1:8" x14ac:dyDescent="0.2">
      <c r="A22" s="28" t="s">
        <v>41</v>
      </c>
      <c r="B22" s="28">
        <v>80670</v>
      </c>
      <c r="C22" s="28">
        <v>22663</v>
      </c>
      <c r="D22" s="28">
        <v>4419</v>
      </c>
      <c r="E22" s="28">
        <v>2110</v>
      </c>
      <c r="F22" s="28">
        <v>740</v>
      </c>
      <c r="G22" s="28">
        <v>5063</v>
      </c>
      <c r="H22" s="28">
        <v>115665</v>
      </c>
    </row>
    <row r="23" spans="1:8" x14ac:dyDescent="0.2">
      <c r="A23" s="28" t="s">
        <v>42</v>
      </c>
      <c r="B23" s="28">
        <v>78375</v>
      </c>
      <c r="C23" s="28">
        <v>17999</v>
      </c>
      <c r="D23" s="28">
        <v>4178</v>
      </c>
      <c r="E23" s="28">
        <v>1857</v>
      </c>
      <c r="F23" s="28">
        <v>635</v>
      </c>
      <c r="G23" s="28">
        <v>3026</v>
      </c>
      <c r="H23" s="28">
        <v>106070</v>
      </c>
    </row>
    <row r="24" spans="1:8" x14ac:dyDescent="0.2">
      <c r="A24" s="28" t="s">
        <v>43</v>
      </c>
      <c r="B24" s="28">
        <v>87825</v>
      </c>
      <c r="C24" s="28">
        <v>23563</v>
      </c>
      <c r="D24" s="28">
        <v>4688</v>
      </c>
      <c r="E24" s="28">
        <v>2268</v>
      </c>
      <c r="F24" s="28">
        <v>805</v>
      </c>
      <c r="G24" s="28">
        <v>6546</v>
      </c>
      <c r="H24" s="28">
        <v>125695</v>
      </c>
    </row>
    <row r="25" spans="1:8" x14ac:dyDescent="0.2">
      <c r="A25" s="28" t="s">
        <v>44</v>
      </c>
      <c r="B25" s="28">
        <v>87075</v>
      </c>
      <c r="C25" s="28">
        <v>24654</v>
      </c>
      <c r="D25" s="28">
        <v>4608</v>
      </c>
      <c r="E25" s="28">
        <v>2051</v>
      </c>
      <c r="F25" s="28">
        <v>486</v>
      </c>
      <c r="G25" s="28">
        <v>7157</v>
      </c>
      <c r="H25" s="28">
        <v>126031</v>
      </c>
    </row>
    <row r="26" spans="1:8" x14ac:dyDescent="0.2">
      <c r="A26" s="28" t="s">
        <v>45</v>
      </c>
      <c r="B26" s="28">
        <v>76207</v>
      </c>
      <c r="C26" s="28">
        <v>23051</v>
      </c>
      <c r="D26" s="28">
        <v>3680</v>
      </c>
      <c r="E26" s="28">
        <v>2089</v>
      </c>
      <c r="F26" s="28">
        <v>278</v>
      </c>
      <c r="G26" s="28">
        <v>4959</v>
      </c>
      <c r="H26" s="28">
        <v>110264</v>
      </c>
    </row>
    <row r="27" spans="1:8" x14ac:dyDescent="0.2">
      <c r="A27" s="28" t="s">
        <v>46</v>
      </c>
      <c r="B27" s="28">
        <v>77611</v>
      </c>
      <c r="C27" s="28">
        <v>24021</v>
      </c>
      <c r="D27" s="28">
        <v>4530</v>
      </c>
      <c r="E27" s="28">
        <v>2150</v>
      </c>
      <c r="F27" s="28">
        <v>359</v>
      </c>
      <c r="G27" s="28">
        <v>4878</v>
      </c>
      <c r="H27" s="28">
        <v>113549</v>
      </c>
    </row>
    <row r="28" spans="1:8" x14ac:dyDescent="0.2">
      <c r="A28" s="28" t="s">
        <v>47</v>
      </c>
      <c r="B28" s="28">
        <v>78292</v>
      </c>
      <c r="C28" s="28">
        <v>23402</v>
      </c>
      <c r="D28" s="28">
        <v>4422</v>
      </c>
      <c r="E28" s="28">
        <v>1801</v>
      </c>
      <c r="F28" s="28">
        <v>394</v>
      </c>
      <c r="G28" s="28">
        <v>4022</v>
      </c>
      <c r="H28" s="28">
        <v>112333</v>
      </c>
    </row>
    <row r="29" spans="1:8" x14ac:dyDescent="0.2">
      <c r="A29" s="28" t="s">
        <v>48</v>
      </c>
      <c r="B29" s="28">
        <v>64241</v>
      </c>
      <c r="C29" s="28">
        <v>22112</v>
      </c>
      <c r="D29" s="28">
        <v>3000</v>
      </c>
      <c r="E29" s="28">
        <v>1400</v>
      </c>
      <c r="F29" s="28">
        <v>273</v>
      </c>
      <c r="G29" s="28">
        <v>6486</v>
      </c>
      <c r="H29" s="28">
        <v>97512</v>
      </c>
    </row>
    <row r="30" spans="1:8" x14ac:dyDescent="0.2">
      <c r="A30" s="28" t="s">
        <v>49</v>
      </c>
      <c r="B30" s="28">
        <v>80353</v>
      </c>
      <c r="C30" s="28">
        <v>31385</v>
      </c>
      <c r="D30" s="28">
        <v>4496</v>
      </c>
      <c r="E30" s="28">
        <v>1973</v>
      </c>
      <c r="F30" s="28">
        <v>452</v>
      </c>
      <c r="G30" s="28">
        <v>5548</v>
      </c>
      <c r="H30" s="28">
        <v>124207</v>
      </c>
    </row>
    <row r="31" spans="1:8" x14ac:dyDescent="0.2">
      <c r="A31" s="28" t="s">
        <v>50</v>
      </c>
      <c r="B31" s="28">
        <v>83775</v>
      </c>
      <c r="C31" s="28">
        <v>29188</v>
      </c>
      <c r="D31" s="28">
        <v>3580</v>
      </c>
      <c r="E31" s="28">
        <v>2338</v>
      </c>
      <c r="F31" s="28">
        <v>413</v>
      </c>
      <c r="G31" s="28">
        <v>5796</v>
      </c>
      <c r="H31" s="28">
        <v>125090</v>
      </c>
    </row>
    <row r="32" spans="1:8" x14ac:dyDescent="0.2">
      <c r="A32" s="28" t="s">
        <v>51</v>
      </c>
      <c r="B32" s="28">
        <v>81498</v>
      </c>
      <c r="C32" s="28">
        <v>30989</v>
      </c>
      <c r="D32" s="28">
        <v>4336</v>
      </c>
      <c r="E32" s="28">
        <v>2155</v>
      </c>
      <c r="F32" s="28">
        <v>353</v>
      </c>
      <c r="G32" s="28">
        <v>4569</v>
      </c>
      <c r="H32" s="28">
        <v>123900</v>
      </c>
    </row>
    <row r="33" spans="1:8" x14ac:dyDescent="0.2">
      <c r="A33" s="28" t="s">
        <v>52</v>
      </c>
      <c r="B33" s="28">
        <v>96827</v>
      </c>
      <c r="C33" s="28">
        <v>25082</v>
      </c>
      <c r="D33" s="28">
        <v>5379</v>
      </c>
      <c r="E33" s="28">
        <v>2323</v>
      </c>
      <c r="F33" s="28">
        <v>364</v>
      </c>
      <c r="G33" s="28">
        <v>6956</v>
      </c>
      <c r="H33" s="28">
        <v>136931</v>
      </c>
    </row>
    <row r="34" spans="1:8" x14ac:dyDescent="0.2">
      <c r="A34" s="28" t="s">
        <v>53</v>
      </c>
      <c r="B34" s="28">
        <v>84314</v>
      </c>
      <c r="C34" s="28">
        <v>22836</v>
      </c>
      <c r="D34" s="28">
        <v>4239</v>
      </c>
      <c r="E34" s="28">
        <v>1827</v>
      </c>
      <c r="F34" s="28">
        <v>379</v>
      </c>
      <c r="G34" s="28">
        <v>5125</v>
      </c>
      <c r="H34" s="28">
        <v>118720</v>
      </c>
    </row>
    <row r="35" spans="1:8" x14ac:dyDescent="0.2">
      <c r="A35" s="29" t="s">
        <v>54</v>
      </c>
      <c r="B35" s="29">
        <v>80657</v>
      </c>
      <c r="C35" s="29">
        <v>23102</v>
      </c>
      <c r="D35" s="29">
        <v>4919</v>
      </c>
      <c r="E35" s="29">
        <v>2202</v>
      </c>
      <c r="F35" s="29">
        <v>524</v>
      </c>
      <c r="G35" s="29">
        <v>5582</v>
      </c>
      <c r="H35" s="29">
        <v>116986</v>
      </c>
    </row>
    <row r="36" spans="1:8" x14ac:dyDescent="0.2">
      <c r="A36" s="100" t="s">
        <v>55</v>
      </c>
      <c r="B36" s="100"/>
      <c r="C36" s="100"/>
      <c r="D36" s="100"/>
      <c r="E36" s="100"/>
      <c r="F36" s="100"/>
      <c r="G36" s="100"/>
      <c r="H36" s="100"/>
    </row>
    <row r="37" spans="1:8" ht="22.5" customHeight="1" x14ac:dyDescent="0.2">
      <c r="A37" s="100" t="s">
        <v>56</v>
      </c>
      <c r="B37" s="100"/>
      <c r="C37" s="100"/>
      <c r="D37" s="100"/>
      <c r="E37" s="100"/>
      <c r="F37" s="100"/>
      <c r="G37" s="100"/>
      <c r="H37" s="100"/>
    </row>
    <row r="38" spans="1:8" x14ac:dyDescent="0.2">
      <c r="A38" s="100" t="s">
        <v>57</v>
      </c>
      <c r="B38" s="100"/>
      <c r="C38" s="100"/>
      <c r="D38" s="100"/>
      <c r="E38" s="100"/>
      <c r="F38" s="100"/>
      <c r="G38" s="100"/>
      <c r="H38" s="100"/>
    </row>
    <row r="39" spans="1:8" x14ac:dyDescent="0.2">
      <c r="A39" s="100" t="s">
        <v>58</v>
      </c>
      <c r="B39" s="100"/>
      <c r="C39" s="100"/>
      <c r="D39" s="100"/>
      <c r="E39" s="100"/>
      <c r="F39" s="100"/>
      <c r="G39" s="100"/>
      <c r="H39" s="100"/>
    </row>
  </sheetData>
  <sheetProtection sheet="1"/>
  <mergeCells count="5">
    <mergeCell ref="B1:E1"/>
    <mergeCell ref="A36:H36"/>
    <mergeCell ref="A37:H37"/>
    <mergeCell ref="A38:H38"/>
    <mergeCell ref="A39:H39"/>
  </mergeCells>
  <hyperlinks>
    <hyperlink ref="A7" r:id="rId1" xr:uid="{00000000-0004-0000-0400-000000000000}"/>
  </hyperlinks>
  <pageMargins left="0.7" right="0.7" top="0.75" bottom="0.75" header="0.3" footer="0.3"/>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40"/>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86</v>
      </c>
    </row>
    <row r="6" spans="1:16" ht="15.95" customHeight="1" x14ac:dyDescent="0.2">
      <c r="A6" s="12" t="s">
        <v>24</v>
      </c>
    </row>
    <row r="7" spans="1:16" ht="15" customHeight="1" x14ac:dyDescent="0.2">
      <c r="A7" s="6" t="s">
        <v>22</v>
      </c>
    </row>
    <row r="9" spans="1:16" x14ac:dyDescent="0.2">
      <c r="A9" s="18"/>
      <c r="B9" s="18"/>
      <c r="C9" s="18"/>
      <c r="D9" s="18"/>
      <c r="E9" s="18"/>
      <c r="F9" s="18"/>
    </row>
    <row r="10" spans="1:16" ht="22.5" x14ac:dyDescent="0.2">
      <c r="A10" s="30" t="s">
        <v>26</v>
      </c>
      <c r="B10" s="20" t="s">
        <v>87</v>
      </c>
      <c r="C10" s="20" t="s">
        <v>88</v>
      </c>
      <c r="D10" s="20" t="s">
        <v>89</v>
      </c>
      <c r="E10" s="20" t="s">
        <v>90</v>
      </c>
      <c r="F10" s="20" t="s">
        <v>29</v>
      </c>
    </row>
    <row r="11" spans="1:16" x14ac:dyDescent="0.2">
      <c r="A11" s="30" t="s">
        <v>30</v>
      </c>
      <c r="B11" s="30">
        <v>2717</v>
      </c>
      <c r="C11" s="30">
        <v>10751</v>
      </c>
      <c r="D11" s="30">
        <v>621</v>
      </c>
      <c r="E11" s="30">
        <v>1320</v>
      </c>
      <c r="F11" s="30">
        <v>15409</v>
      </c>
    </row>
    <row r="12" spans="1:16" x14ac:dyDescent="0.2">
      <c r="A12" s="30" t="s">
        <v>31</v>
      </c>
      <c r="B12" s="30">
        <v>2989</v>
      </c>
      <c r="C12" s="30">
        <v>10496</v>
      </c>
      <c r="D12" s="30">
        <v>592</v>
      </c>
      <c r="E12" s="30">
        <v>1205</v>
      </c>
      <c r="F12" s="30">
        <v>15282</v>
      </c>
    </row>
    <row r="13" spans="1:16" x14ac:dyDescent="0.2">
      <c r="A13" s="30" t="s">
        <v>32</v>
      </c>
      <c r="B13" s="30">
        <v>2796</v>
      </c>
      <c r="C13" s="30">
        <v>9262</v>
      </c>
      <c r="D13" s="30">
        <v>510</v>
      </c>
      <c r="E13" s="30">
        <v>1158</v>
      </c>
      <c r="F13" s="30">
        <v>13726</v>
      </c>
    </row>
    <row r="14" spans="1:16" x14ac:dyDescent="0.2">
      <c r="A14" s="30" t="s">
        <v>33</v>
      </c>
      <c r="B14" s="30">
        <v>2558</v>
      </c>
      <c r="C14" s="30">
        <v>9450</v>
      </c>
      <c r="D14" s="30">
        <v>654</v>
      </c>
      <c r="E14" s="30">
        <v>1462</v>
      </c>
      <c r="F14" s="30">
        <v>14124</v>
      </c>
    </row>
    <row r="15" spans="1:16" x14ac:dyDescent="0.2">
      <c r="A15" s="30" t="s">
        <v>34</v>
      </c>
      <c r="B15" s="30">
        <v>2697</v>
      </c>
      <c r="C15" s="30">
        <v>9214</v>
      </c>
      <c r="D15" s="30">
        <v>478</v>
      </c>
      <c r="E15" s="30">
        <v>1232</v>
      </c>
      <c r="F15" s="30">
        <v>13621</v>
      </c>
    </row>
    <row r="16" spans="1:16" x14ac:dyDescent="0.2">
      <c r="A16" s="30" t="s">
        <v>35</v>
      </c>
      <c r="B16" s="30">
        <v>3232</v>
      </c>
      <c r="C16" s="30">
        <v>8442</v>
      </c>
      <c r="D16" s="30">
        <v>341</v>
      </c>
      <c r="E16" s="30">
        <v>953</v>
      </c>
      <c r="F16" s="30">
        <v>12968</v>
      </c>
    </row>
    <row r="17" spans="1:6" x14ac:dyDescent="0.2">
      <c r="A17" s="30" t="s">
        <v>36</v>
      </c>
      <c r="B17" s="30">
        <v>3071</v>
      </c>
      <c r="C17" s="30">
        <v>8026</v>
      </c>
      <c r="D17" s="30">
        <v>656</v>
      </c>
      <c r="E17" s="30">
        <v>810</v>
      </c>
      <c r="F17" s="30">
        <v>12563</v>
      </c>
    </row>
    <row r="18" spans="1:6" x14ac:dyDescent="0.2">
      <c r="A18" s="30" t="s">
        <v>37</v>
      </c>
      <c r="B18" s="30">
        <v>3473</v>
      </c>
      <c r="C18" s="30">
        <v>9449</v>
      </c>
      <c r="D18" s="30">
        <v>592</v>
      </c>
      <c r="E18" s="30">
        <v>1431</v>
      </c>
      <c r="F18" s="30">
        <v>14945</v>
      </c>
    </row>
    <row r="19" spans="1:6" x14ac:dyDescent="0.2">
      <c r="A19" s="30" t="s">
        <v>38</v>
      </c>
      <c r="B19" s="30">
        <v>3135</v>
      </c>
      <c r="C19" s="30">
        <v>10689</v>
      </c>
      <c r="D19" s="30">
        <v>667</v>
      </c>
      <c r="E19" s="30">
        <v>1567</v>
      </c>
      <c r="F19" s="30">
        <v>16058</v>
      </c>
    </row>
    <row r="20" spans="1:6" x14ac:dyDescent="0.2">
      <c r="A20" s="30" t="s">
        <v>39</v>
      </c>
      <c r="B20" s="30">
        <v>2815</v>
      </c>
      <c r="C20" s="30">
        <v>9586</v>
      </c>
      <c r="D20" s="30">
        <v>578</v>
      </c>
      <c r="E20" s="30">
        <v>1566</v>
      </c>
      <c r="F20" s="30">
        <v>14545</v>
      </c>
    </row>
    <row r="21" spans="1:6" x14ac:dyDescent="0.2">
      <c r="A21" s="30" t="s">
        <v>40</v>
      </c>
      <c r="B21" s="30">
        <v>2448</v>
      </c>
      <c r="C21" s="30">
        <v>10251</v>
      </c>
      <c r="D21" s="30">
        <v>610</v>
      </c>
      <c r="E21" s="30">
        <v>1586</v>
      </c>
      <c r="F21" s="30">
        <v>14895</v>
      </c>
    </row>
    <row r="22" spans="1:6" x14ac:dyDescent="0.2">
      <c r="A22" s="30" t="s">
        <v>41</v>
      </c>
      <c r="B22" s="30">
        <v>3040</v>
      </c>
      <c r="C22" s="30">
        <v>10168</v>
      </c>
      <c r="D22" s="30">
        <v>564</v>
      </c>
      <c r="E22" s="30">
        <v>1570</v>
      </c>
      <c r="F22" s="30">
        <v>15342</v>
      </c>
    </row>
    <row r="23" spans="1:6" x14ac:dyDescent="0.2">
      <c r="A23" s="30" t="s">
        <v>42</v>
      </c>
      <c r="B23" s="30">
        <v>2558</v>
      </c>
      <c r="C23" s="30">
        <v>9705</v>
      </c>
      <c r="D23" s="30">
        <v>525</v>
      </c>
      <c r="E23" s="30">
        <v>1545</v>
      </c>
      <c r="F23" s="30">
        <v>14333</v>
      </c>
    </row>
    <row r="24" spans="1:6" x14ac:dyDescent="0.2">
      <c r="A24" s="30" t="s">
        <v>43</v>
      </c>
      <c r="B24" s="30">
        <v>2468</v>
      </c>
      <c r="C24" s="30">
        <v>10608</v>
      </c>
      <c r="D24" s="30">
        <v>638</v>
      </c>
      <c r="E24" s="30">
        <v>1713</v>
      </c>
      <c r="F24" s="30">
        <v>15427</v>
      </c>
    </row>
    <row r="25" spans="1:6" x14ac:dyDescent="0.2">
      <c r="A25" s="30" t="s">
        <v>44</v>
      </c>
      <c r="B25" s="30">
        <v>2360</v>
      </c>
      <c r="C25" s="30">
        <v>8962</v>
      </c>
      <c r="D25" s="30">
        <v>544</v>
      </c>
      <c r="E25" s="30">
        <v>1568</v>
      </c>
      <c r="F25" s="30">
        <v>13434</v>
      </c>
    </row>
    <row r="26" spans="1:6" x14ac:dyDescent="0.2">
      <c r="A26" s="30" t="s">
        <v>45</v>
      </c>
      <c r="B26" s="30">
        <v>3074</v>
      </c>
      <c r="C26" s="30">
        <v>10226</v>
      </c>
      <c r="D26" s="30">
        <v>524</v>
      </c>
      <c r="E26" s="30">
        <v>1487</v>
      </c>
      <c r="F26" s="30">
        <v>15311</v>
      </c>
    </row>
    <row r="27" spans="1:6" x14ac:dyDescent="0.2">
      <c r="A27" s="30" t="s">
        <v>46</v>
      </c>
      <c r="B27" s="30">
        <v>2885</v>
      </c>
      <c r="C27" s="30">
        <v>10334</v>
      </c>
      <c r="D27" s="30">
        <v>429</v>
      </c>
      <c r="E27" s="30">
        <v>1564</v>
      </c>
      <c r="F27" s="30">
        <v>15212</v>
      </c>
    </row>
    <row r="28" spans="1:6" x14ac:dyDescent="0.2">
      <c r="A28" s="30" t="s">
        <v>47</v>
      </c>
      <c r="B28" s="30">
        <v>3177</v>
      </c>
      <c r="C28" s="30">
        <v>8585</v>
      </c>
      <c r="D28" s="30">
        <v>375</v>
      </c>
      <c r="E28" s="30">
        <v>1594</v>
      </c>
      <c r="F28" s="30">
        <v>13731</v>
      </c>
    </row>
    <row r="29" spans="1:6" x14ac:dyDescent="0.2">
      <c r="A29" s="30" t="s">
        <v>48</v>
      </c>
      <c r="B29" s="30">
        <v>2762</v>
      </c>
      <c r="C29" s="30">
        <v>8988</v>
      </c>
      <c r="D29" s="30">
        <v>463</v>
      </c>
      <c r="E29" s="30">
        <v>1096</v>
      </c>
      <c r="F29" s="30">
        <v>13309</v>
      </c>
    </row>
    <row r="30" spans="1:6" x14ac:dyDescent="0.2">
      <c r="A30" s="30" t="s">
        <v>49</v>
      </c>
      <c r="B30" s="30">
        <v>3291</v>
      </c>
      <c r="C30" s="30">
        <v>12435</v>
      </c>
      <c r="D30" s="30">
        <v>556</v>
      </c>
      <c r="E30" s="30">
        <v>1766</v>
      </c>
      <c r="F30" s="30">
        <v>18048</v>
      </c>
    </row>
    <row r="31" spans="1:6" x14ac:dyDescent="0.2">
      <c r="A31" s="30" t="s">
        <v>50</v>
      </c>
      <c r="B31" s="30">
        <v>2893</v>
      </c>
      <c r="C31" s="30">
        <v>10991</v>
      </c>
      <c r="D31" s="30">
        <v>535</v>
      </c>
      <c r="E31" s="30">
        <v>1670</v>
      </c>
      <c r="F31" s="30">
        <v>16089</v>
      </c>
    </row>
    <row r="32" spans="1:6" x14ac:dyDescent="0.2">
      <c r="A32" s="30" t="s">
        <v>51</v>
      </c>
      <c r="B32" s="30">
        <v>3092</v>
      </c>
      <c r="C32" s="30">
        <v>10407</v>
      </c>
      <c r="D32" s="30">
        <v>443</v>
      </c>
      <c r="E32" s="30">
        <v>1673</v>
      </c>
      <c r="F32" s="30">
        <v>15615</v>
      </c>
    </row>
    <row r="33" spans="1:6" x14ac:dyDescent="0.2">
      <c r="A33" s="30" t="s">
        <v>52</v>
      </c>
      <c r="B33" s="30">
        <v>2439</v>
      </c>
      <c r="C33" s="30">
        <v>10810</v>
      </c>
      <c r="D33" s="30">
        <v>471</v>
      </c>
      <c r="E33" s="30">
        <v>1989</v>
      </c>
      <c r="F33" s="30">
        <v>15709</v>
      </c>
    </row>
    <row r="34" spans="1:6" x14ac:dyDescent="0.2">
      <c r="A34" s="30" t="s">
        <v>53</v>
      </c>
      <c r="B34" s="30">
        <v>5985</v>
      </c>
      <c r="C34" s="30">
        <v>14089</v>
      </c>
      <c r="D34" s="30">
        <v>477</v>
      </c>
      <c r="E34" s="30">
        <v>1565</v>
      </c>
      <c r="F34" s="30">
        <v>22116</v>
      </c>
    </row>
    <row r="35" spans="1:6" x14ac:dyDescent="0.2">
      <c r="A35" s="31" t="s">
        <v>54</v>
      </c>
      <c r="B35" s="31">
        <v>3975</v>
      </c>
      <c r="C35" s="31">
        <v>10712</v>
      </c>
      <c r="D35" s="31">
        <v>158</v>
      </c>
      <c r="E35" s="31">
        <v>1703</v>
      </c>
      <c r="F35" s="31">
        <v>16548</v>
      </c>
    </row>
    <row r="36" spans="1:6" ht="22.5" customHeight="1" x14ac:dyDescent="0.2">
      <c r="A36" s="100" t="s">
        <v>55</v>
      </c>
      <c r="B36" s="100"/>
      <c r="C36" s="100"/>
      <c r="D36" s="100"/>
      <c r="E36" s="100"/>
      <c r="F36" s="100"/>
    </row>
    <row r="37" spans="1:6" ht="22.5" customHeight="1" x14ac:dyDescent="0.2">
      <c r="A37" s="100" t="s">
        <v>91</v>
      </c>
      <c r="B37" s="100"/>
      <c r="C37" s="100"/>
      <c r="D37" s="100"/>
      <c r="E37" s="100"/>
      <c r="F37" s="100"/>
    </row>
    <row r="38" spans="1:6" ht="22.5" customHeight="1" x14ac:dyDescent="0.2">
      <c r="A38" s="100" t="s">
        <v>92</v>
      </c>
      <c r="B38" s="100"/>
      <c r="C38" s="100"/>
      <c r="D38" s="100"/>
      <c r="E38" s="100"/>
      <c r="F38" s="100"/>
    </row>
    <row r="39" spans="1:6" x14ac:dyDescent="0.2">
      <c r="A39" s="100" t="s">
        <v>76</v>
      </c>
      <c r="B39" s="100"/>
      <c r="C39" s="100"/>
      <c r="D39" s="100"/>
      <c r="E39" s="100"/>
      <c r="F39" s="100"/>
    </row>
    <row r="40" spans="1:6" x14ac:dyDescent="0.2">
      <c r="A40" s="100" t="s">
        <v>58</v>
      </c>
      <c r="B40" s="100"/>
      <c r="C40" s="100"/>
      <c r="D40" s="100"/>
      <c r="E40" s="100"/>
      <c r="F40" s="100"/>
    </row>
  </sheetData>
  <sheetProtection sheet="1"/>
  <mergeCells count="6">
    <mergeCell ref="A40:F40"/>
    <mergeCell ref="B1:E1"/>
    <mergeCell ref="A36:F36"/>
    <mergeCell ref="A37:F37"/>
    <mergeCell ref="A38:F38"/>
    <mergeCell ref="A39:F39"/>
  </mergeCells>
  <hyperlinks>
    <hyperlink ref="A7" r:id="rId1" xr:uid="{00000000-0004-0000-0500-000000000000}"/>
  </hyperlinks>
  <pageMargins left="0.7" right="0.7" top="0.75" bottom="0.75" header="0.3" footer="0.3"/>
  <pageSetup paperSize="9" orientation="portrait"/>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94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2" t="s">
        <v>95</v>
      </c>
      <c r="B10" s="32" t="s">
        <v>96</v>
      </c>
      <c r="C10" s="20" t="s">
        <v>30</v>
      </c>
      <c r="D10" s="20" t="s">
        <v>31</v>
      </c>
      <c r="E10" s="20" t="s">
        <v>42</v>
      </c>
      <c r="F10" s="20" t="s">
        <v>97</v>
      </c>
      <c r="G10" s="20" t="s">
        <v>98</v>
      </c>
    </row>
    <row r="11" spans="1:16" x14ac:dyDescent="0.2">
      <c r="A11" s="32" t="s">
        <v>99</v>
      </c>
      <c r="B11" s="32" t="s">
        <v>100</v>
      </c>
      <c r="C11" s="32">
        <v>17096</v>
      </c>
      <c r="D11" s="32">
        <v>3421</v>
      </c>
      <c r="E11" s="32">
        <v>3925</v>
      </c>
      <c r="F11" s="32">
        <v>32666</v>
      </c>
      <c r="G11" s="32">
        <v>53121</v>
      </c>
    </row>
    <row r="12" spans="1:16" x14ac:dyDescent="0.2">
      <c r="A12" s="32" t="s">
        <v>101</v>
      </c>
      <c r="B12" s="32" t="s">
        <v>102</v>
      </c>
      <c r="C12" s="32">
        <v>10573</v>
      </c>
      <c r="D12" s="32">
        <v>12684</v>
      </c>
      <c r="E12" s="32">
        <v>12328</v>
      </c>
      <c r="F12" s="32">
        <v>78096</v>
      </c>
      <c r="G12" s="32">
        <v>157365</v>
      </c>
    </row>
    <row r="13" spans="1:16" x14ac:dyDescent="0.2">
      <c r="A13" s="32" t="s">
        <v>103</v>
      </c>
      <c r="B13" s="32" t="s">
        <v>104</v>
      </c>
      <c r="C13" s="32">
        <v>9992</v>
      </c>
      <c r="D13" s="32">
        <v>5896</v>
      </c>
      <c r="E13" s="32">
        <v>6731</v>
      </c>
      <c r="F13" s="32">
        <v>45570</v>
      </c>
      <c r="G13" s="32">
        <v>81860</v>
      </c>
    </row>
    <row r="14" spans="1:16" x14ac:dyDescent="0.2">
      <c r="A14" s="32" t="s">
        <v>105</v>
      </c>
      <c r="B14" s="32" t="s">
        <v>106</v>
      </c>
      <c r="C14" s="32">
        <v>8784</v>
      </c>
      <c r="D14" s="32">
        <v>6667</v>
      </c>
      <c r="E14" s="32">
        <v>5727</v>
      </c>
      <c r="F14" s="32">
        <v>39771</v>
      </c>
      <c r="G14" s="32">
        <v>75364</v>
      </c>
    </row>
    <row r="15" spans="1:16" x14ac:dyDescent="0.2">
      <c r="A15" s="32" t="s">
        <v>107</v>
      </c>
      <c r="B15" s="32" t="s">
        <v>108</v>
      </c>
      <c r="C15" s="32">
        <v>6747</v>
      </c>
      <c r="D15" s="32">
        <v>3189</v>
      </c>
      <c r="E15" s="32">
        <v>11894</v>
      </c>
      <c r="F15" s="32">
        <v>30504</v>
      </c>
      <c r="G15" s="32">
        <v>75295</v>
      </c>
    </row>
    <row r="16" spans="1:16" x14ac:dyDescent="0.2">
      <c r="A16" s="32" t="s">
        <v>109</v>
      </c>
      <c r="B16" s="32" t="s">
        <v>110</v>
      </c>
      <c r="C16" s="32">
        <v>5970</v>
      </c>
      <c r="D16" s="32">
        <v>456</v>
      </c>
      <c r="E16" s="32">
        <v>3686</v>
      </c>
      <c r="F16" s="32">
        <v>34460</v>
      </c>
      <c r="G16" s="32">
        <v>61904</v>
      </c>
    </row>
    <row r="17" spans="1:7" x14ac:dyDescent="0.2">
      <c r="A17" s="32" t="s">
        <v>111</v>
      </c>
      <c r="B17" s="32" t="s">
        <v>112</v>
      </c>
      <c r="C17" s="32">
        <v>4684</v>
      </c>
      <c r="D17" s="32">
        <v>6629</v>
      </c>
      <c r="E17" s="32">
        <v>412</v>
      </c>
      <c r="F17" s="32">
        <v>19915</v>
      </c>
      <c r="G17" s="32">
        <v>28571</v>
      </c>
    </row>
    <row r="18" spans="1:7" x14ac:dyDescent="0.2">
      <c r="A18" s="32" t="s">
        <v>113</v>
      </c>
      <c r="B18" s="32" t="s">
        <v>114</v>
      </c>
      <c r="C18" s="32">
        <v>4209</v>
      </c>
      <c r="D18" s="32">
        <v>2879</v>
      </c>
      <c r="E18" s="32">
        <v>2443</v>
      </c>
      <c r="F18" s="32">
        <v>16767</v>
      </c>
      <c r="G18" s="32">
        <v>28700</v>
      </c>
    </row>
    <row r="19" spans="1:7" x14ac:dyDescent="0.2">
      <c r="A19" s="32" t="s">
        <v>115</v>
      </c>
      <c r="B19" s="32" t="s">
        <v>116</v>
      </c>
      <c r="C19" s="32">
        <v>3748</v>
      </c>
      <c r="D19" s="32">
        <v>2197</v>
      </c>
      <c r="E19" s="32">
        <v>1895</v>
      </c>
      <c r="F19" s="32">
        <v>11702</v>
      </c>
      <c r="G19" s="32">
        <v>24409</v>
      </c>
    </row>
    <row r="20" spans="1:7" x14ac:dyDescent="0.2">
      <c r="A20" s="32" t="s">
        <v>117</v>
      </c>
      <c r="B20" s="32" t="s">
        <v>118</v>
      </c>
      <c r="C20" s="32">
        <v>3155</v>
      </c>
      <c r="D20" s="32">
        <v>2</v>
      </c>
      <c r="E20" s="32">
        <v>428</v>
      </c>
      <c r="F20" s="32">
        <v>6204</v>
      </c>
      <c r="G20" s="32">
        <v>7855</v>
      </c>
    </row>
    <row r="21" spans="1:7" x14ac:dyDescent="0.2">
      <c r="A21" s="32" t="s">
        <v>119</v>
      </c>
      <c r="B21" s="32" t="s">
        <v>120</v>
      </c>
      <c r="C21" s="32">
        <v>3047</v>
      </c>
      <c r="D21" s="32">
        <v>3498</v>
      </c>
      <c r="E21" s="32">
        <v>2591</v>
      </c>
      <c r="F21" s="32">
        <v>18855</v>
      </c>
      <c r="G21" s="32">
        <v>32084</v>
      </c>
    </row>
    <row r="22" spans="1:7" x14ac:dyDescent="0.2">
      <c r="A22" s="32" t="s">
        <v>121</v>
      </c>
      <c r="B22" s="32" t="s">
        <v>122</v>
      </c>
      <c r="C22" s="32">
        <v>3031</v>
      </c>
      <c r="D22" s="32">
        <v>3929</v>
      </c>
      <c r="E22" s="32">
        <v>3815</v>
      </c>
      <c r="F22" s="32">
        <v>23580</v>
      </c>
      <c r="G22" s="32">
        <v>47086</v>
      </c>
    </row>
    <row r="23" spans="1:7" x14ac:dyDescent="0.2">
      <c r="A23" s="32" t="s">
        <v>123</v>
      </c>
      <c r="B23" s="32" t="s">
        <v>124</v>
      </c>
      <c r="C23" s="32">
        <v>2984</v>
      </c>
      <c r="D23" s="32">
        <v>1859</v>
      </c>
      <c r="E23" s="32">
        <v>1862</v>
      </c>
      <c r="F23" s="32">
        <v>12504</v>
      </c>
      <c r="G23" s="32">
        <v>23424</v>
      </c>
    </row>
    <row r="24" spans="1:7" x14ac:dyDescent="0.2">
      <c r="A24" s="32" t="s">
        <v>125</v>
      </c>
      <c r="B24" s="32" t="s">
        <v>126</v>
      </c>
      <c r="C24" s="32">
        <v>2779</v>
      </c>
      <c r="D24" s="32">
        <v>4436</v>
      </c>
      <c r="E24" s="32">
        <v>1911</v>
      </c>
      <c r="F24" s="32">
        <v>19036</v>
      </c>
      <c r="G24" s="32">
        <v>37445</v>
      </c>
    </row>
    <row r="25" spans="1:7" x14ac:dyDescent="0.2">
      <c r="A25" s="32" t="s">
        <v>127</v>
      </c>
      <c r="B25" s="32" t="s">
        <v>128</v>
      </c>
      <c r="C25" s="32">
        <v>2136</v>
      </c>
      <c r="D25" s="32">
        <v>4058</v>
      </c>
      <c r="E25" s="32">
        <v>1414</v>
      </c>
      <c r="F25" s="32">
        <v>15426</v>
      </c>
      <c r="G25" s="32">
        <v>23821</v>
      </c>
    </row>
    <row r="26" spans="1:7" x14ac:dyDescent="0.2">
      <c r="A26" s="32" t="s">
        <v>129</v>
      </c>
      <c r="B26" s="32" t="s">
        <v>130</v>
      </c>
      <c r="C26" s="32">
        <v>2110</v>
      </c>
      <c r="D26" s="32">
        <v>1721</v>
      </c>
      <c r="E26" s="32">
        <v>1724</v>
      </c>
      <c r="F26" s="32">
        <v>8858</v>
      </c>
      <c r="G26" s="32">
        <v>12940</v>
      </c>
    </row>
    <row r="27" spans="1:7" x14ac:dyDescent="0.2">
      <c r="A27" s="32" t="s">
        <v>131</v>
      </c>
      <c r="B27" s="32" t="s">
        <v>132</v>
      </c>
      <c r="C27" s="32">
        <v>1934</v>
      </c>
      <c r="D27" s="32">
        <v>387</v>
      </c>
      <c r="E27" s="32">
        <v>707</v>
      </c>
      <c r="F27" s="32">
        <v>6182</v>
      </c>
      <c r="G27" s="32">
        <v>11826</v>
      </c>
    </row>
    <row r="28" spans="1:7" x14ac:dyDescent="0.2">
      <c r="A28" s="32" t="s">
        <v>133</v>
      </c>
      <c r="B28" s="32" t="s">
        <v>134</v>
      </c>
      <c r="C28" s="32">
        <v>1706</v>
      </c>
      <c r="D28" s="32">
        <v>646</v>
      </c>
      <c r="E28" s="32">
        <v>1981</v>
      </c>
      <c r="F28" s="32">
        <v>12366</v>
      </c>
      <c r="G28" s="32">
        <v>22846</v>
      </c>
    </row>
    <row r="29" spans="1:7" x14ac:dyDescent="0.2">
      <c r="A29" s="32" t="s">
        <v>135</v>
      </c>
      <c r="B29" s="32" t="s">
        <v>136</v>
      </c>
      <c r="C29" s="32">
        <v>1415</v>
      </c>
      <c r="D29" s="32">
        <v>1425</v>
      </c>
      <c r="E29" s="32">
        <v>922</v>
      </c>
      <c r="F29" s="32">
        <v>6936</v>
      </c>
      <c r="G29" s="32">
        <v>13338</v>
      </c>
    </row>
    <row r="30" spans="1:7" x14ac:dyDescent="0.2">
      <c r="A30" s="32" t="s">
        <v>137</v>
      </c>
      <c r="B30" s="32" t="s">
        <v>138</v>
      </c>
      <c r="C30" s="32">
        <v>1279</v>
      </c>
      <c r="D30" s="32">
        <v>1812</v>
      </c>
      <c r="E30" s="32">
        <v>2801</v>
      </c>
      <c r="F30" s="32">
        <v>12281</v>
      </c>
      <c r="G30" s="32">
        <v>29541</v>
      </c>
    </row>
    <row r="31" spans="1:7" x14ac:dyDescent="0.2">
      <c r="A31" s="32" t="s">
        <v>139</v>
      </c>
      <c r="B31" s="32" t="s">
        <v>140</v>
      </c>
      <c r="C31" s="32">
        <v>1213</v>
      </c>
      <c r="D31" s="32">
        <v>1265</v>
      </c>
      <c r="E31" s="32">
        <v>1441</v>
      </c>
      <c r="F31" s="32">
        <v>7197</v>
      </c>
      <c r="G31" s="32">
        <v>14823</v>
      </c>
    </row>
    <row r="32" spans="1:7" x14ac:dyDescent="0.2">
      <c r="A32" s="32" t="s">
        <v>141</v>
      </c>
      <c r="B32" s="32" t="s">
        <v>142</v>
      </c>
      <c r="C32" s="32">
        <v>849</v>
      </c>
      <c r="D32" s="32">
        <v>697</v>
      </c>
      <c r="E32" s="32">
        <v>173</v>
      </c>
      <c r="F32" s="32">
        <v>3027</v>
      </c>
      <c r="G32" s="32">
        <v>4583</v>
      </c>
    </row>
    <row r="33" spans="1:7" x14ac:dyDescent="0.2">
      <c r="A33" s="32" t="s">
        <v>143</v>
      </c>
      <c r="B33" s="32" t="s">
        <v>144</v>
      </c>
      <c r="C33" s="32">
        <v>726</v>
      </c>
      <c r="D33" s="32">
        <v>1040</v>
      </c>
      <c r="E33" s="32">
        <v>0</v>
      </c>
      <c r="F33" s="32">
        <v>2768</v>
      </c>
      <c r="G33" s="32">
        <v>2770</v>
      </c>
    </row>
    <row r="34" spans="1:7" x14ac:dyDescent="0.2">
      <c r="A34" s="32" t="s">
        <v>145</v>
      </c>
      <c r="B34" s="32" t="s">
        <v>146</v>
      </c>
      <c r="C34" s="32">
        <v>656</v>
      </c>
      <c r="D34" s="32">
        <v>683</v>
      </c>
      <c r="E34" s="32">
        <v>349</v>
      </c>
      <c r="F34" s="32">
        <v>3415</v>
      </c>
      <c r="G34" s="32">
        <v>6037</v>
      </c>
    </row>
    <row r="35" spans="1:7" x14ac:dyDescent="0.2">
      <c r="A35" s="32" t="s">
        <v>147</v>
      </c>
      <c r="B35" s="32" t="s">
        <v>148</v>
      </c>
      <c r="C35" s="32">
        <v>586</v>
      </c>
      <c r="D35" s="32">
        <v>434</v>
      </c>
      <c r="E35" s="32">
        <v>456</v>
      </c>
      <c r="F35" s="32">
        <v>3040</v>
      </c>
      <c r="G35" s="32">
        <v>5760</v>
      </c>
    </row>
    <row r="36" spans="1:7" x14ac:dyDescent="0.2">
      <c r="A36" s="32" t="s">
        <v>149</v>
      </c>
      <c r="B36" s="32" t="s">
        <v>150</v>
      </c>
      <c r="C36" s="32">
        <v>538</v>
      </c>
      <c r="D36" s="32">
        <v>590</v>
      </c>
      <c r="E36" s="32">
        <v>1309</v>
      </c>
      <c r="F36" s="32">
        <v>4909</v>
      </c>
      <c r="G36" s="32">
        <v>8180</v>
      </c>
    </row>
    <row r="37" spans="1:7" x14ac:dyDescent="0.2">
      <c r="A37" s="32" t="s">
        <v>151</v>
      </c>
      <c r="B37" s="32" t="s">
        <v>152</v>
      </c>
      <c r="C37" s="32">
        <v>499</v>
      </c>
      <c r="D37" s="32">
        <v>648</v>
      </c>
      <c r="E37" s="32">
        <v>931</v>
      </c>
      <c r="F37" s="32">
        <v>3274</v>
      </c>
      <c r="G37" s="32">
        <v>6757</v>
      </c>
    </row>
    <row r="38" spans="1:7" x14ac:dyDescent="0.2">
      <c r="A38" s="32" t="s">
        <v>153</v>
      </c>
      <c r="B38" s="32" t="s">
        <v>154</v>
      </c>
      <c r="C38" s="32">
        <v>379</v>
      </c>
      <c r="D38" s="32">
        <v>1979</v>
      </c>
      <c r="E38" s="32">
        <v>0</v>
      </c>
      <c r="F38" s="32">
        <v>2484</v>
      </c>
      <c r="G38" s="32">
        <v>2491</v>
      </c>
    </row>
    <row r="39" spans="1:7" x14ac:dyDescent="0.2">
      <c r="A39" s="32" t="s">
        <v>155</v>
      </c>
      <c r="B39" s="32" t="s">
        <v>156</v>
      </c>
      <c r="C39" s="32">
        <v>321</v>
      </c>
      <c r="D39" s="32">
        <v>354</v>
      </c>
      <c r="E39" s="32">
        <v>501</v>
      </c>
      <c r="F39" s="32">
        <v>3008</v>
      </c>
      <c r="G39" s="32">
        <v>6656</v>
      </c>
    </row>
    <row r="40" spans="1:7" x14ac:dyDescent="0.2">
      <c r="A40" s="32" t="s">
        <v>157</v>
      </c>
      <c r="B40" s="32" t="s">
        <v>158</v>
      </c>
      <c r="C40" s="32">
        <v>177</v>
      </c>
      <c r="D40" s="32">
        <v>409</v>
      </c>
      <c r="E40" s="32">
        <v>173</v>
      </c>
      <c r="F40" s="32">
        <v>1776</v>
      </c>
      <c r="G40" s="32">
        <v>2510</v>
      </c>
    </row>
    <row r="41" spans="1:7" x14ac:dyDescent="0.2">
      <c r="A41" s="32" t="s">
        <v>159</v>
      </c>
      <c r="B41" s="32" t="s">
        <v>160</v>
      </c>
      <c r="C41" s="32">
        <v>1115</v>
      </c>
      <c r="D41" s="32">
        <v>9193</v>
      </c>
      <c r="E41" s="32">
        <v>3845</v>
      </c>
      <c r="F41" s="32">
        <v>27096</v>
      </c>
      <c r="G41" s="32">
        <v>46180</v>
      </c>
    </row>
    <row r="42" spans="1:7" x14ac:dyDescent="0.2">
      <c r="A42" s="33" t="s">
        <v>29</v>
      </c>
      <c r="B42" s="33" t="s">
        <v>161</v>
      </c>
      <c r="C42" s="33">
        <v>104438</v>
      </c>
      <c r="D42" s="33">
        <v>85083</v>
      </c>
      <c r="E42" s="33">
        <v>78375</v>
      </c>
      <c r="F42" s="33">
        <v>513673</v>
      </c>
      <c r="G42" s="33">
        <v>955542</v>
      </c>
    </row>
    <row r="43" spans="1:7" x14ac:dyDescent="0.2">
      <c r="A43" s="100" t="s">
        <v>162</v>
      </c>
      <c r="B43" s="100"/>
      <c r="C43" s="100"/>
      <c r="D43" s="100"/>
      <c r="E43" s="100"/>
      <c r="F43" s="100"/>
      <c r="G43" s="100"/>
    </row>
    <row r="44" spans="1:7" x14ac:dyDescent="0.2">
      <c r="A44" s="100" t="s">
        <v>58</v>
      </c>
      <c r="B44" s="100"/>
      <c r="C44" s="100"/>
      <c r="D44" s="100"/>
      <c r="E44" s="100"/>
      <c r="F44" s="100"/>
      <c r="G44" s="100"/>
    </row>
  </sheetData>
  <sheetProtection sheet="1"/>
  <mergeCells count="3">
    <mergeCell ref="B1:E1"/>
    <mergeCell ref="A43:G43"/>
    <mergeCell ref="A44:G44"/>
  </mergeCells>
  <hyperlinks>
    <hyperlink ref="A7" r:id="rId1" xr:uid="{00000000-0004-0000-0600-000000000000}"/>
  </hyperlinks>
  <pageMargins left="0.7" right="0.7" top="0.75" bottom="0.75" header="0.3" footer="0.3"/>
  <pageSetup paperSize="9" orientation="portrait"/>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164</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4" t="s">
        <v>95</v>
      </c>
      <c r="B10" s="34" t="s">
        <v>96</v>
      </c>
      <c r="C10" s="20" t="s">
        <v>30</v>
      </c>
      <c r="D10" s="20" t="s">
        <v>31</v>
      </c>
      <c r="E10" s="20" t="s">
        <v>42</v>
      </c>
      <c r="F10" s="20" t="s">
        <v>97</v>
      </c>
      <c r="G10" s="20" t="s">
        <v>98</v>
      </c>
    </row>
    <row r="11" spans="1:16" x14ac:dyDescent="0.2">
      <c r="A11" s="34" t="s">
        <v>99</v>
      </c>
      <c r="B11" s="34" t="s">
        <v>102</v>
      </c>
      <c r="C11" s="34">
        <v>6242</v>
      </c>
      <c r="D11" s="34">
        <v>7592</v>
      </c>
      <c r="E11" s="34">
        <v>4674</v>
      </c>
      <c r="F11" s="34">
        <v>35717</v>
      </c>
      <c r="G11" s="34">
        <v>63742</v>
      </c>
    </row>
    <row r="12" spans="1:16" x14ac:dyDescent="0.2">
      <c r="A12" s="34" t="s">
        <v>101</v>
      </c>
      <c r="B12" s="34" t="s">
        <v>126</v>
      </c>
      <c r="C12" s="34">
        <v>5876</v>
      </c>
      <c r="D12" s="34">
        <v>4627</v>
      </c>
      <c r="E12" s="34">
        <v>4616</v>
      </c>
      <c r="F12" s="34">
        <v>29674</v>
      </c>
      <c r="G12" s="34">
        <v>63496</v>
      </c>
    </row>
    <row r="13" spans="1:16" x14ac:dyDescent="0.2">
      <c r="A13" s="34" t="s">
        <v>103</v>
      </c>
      <c r="B13" s="34" t="s">
        <v>128</v>
      </c>
      <c r="C13" s="34">
        <v>2571</v>
      </c>
      <c r="D13" s="34">
        <v>4211</v>
      </c>
      <c r="E13" s="34">
        <v>0</v>
      </c>
      <c r="F13" s="34">
        <v>14596</v>
      </c>
      <c r="G13" s="34">
        <v>16234</v>
      </c>
    </row>
    <row r="14" spans="1:16" x14ac:dyDescent="0.2">
      <c r="A14" s="34" t="s">
        <v>105</v>
      </c>
      <c r="B14" s="34" t="s">
        <v>130</v>
      </c>
      <c r="C14" s="34">
        <v>2215</v>
      </c>
      <c r="D14" s="34">
        <v>2414</v>
      </c>
      <c r="E14" s="34">
        <v>1821</v>
      </c>
      <c r="F14" s="34">
        <v>14298</v>
      </c>
      <c r="G14" s="34">
        <v>25915</v>
      </c>
    </row>
    <row r="15" spans="1:16" x14ac:dyDescent="0.2">
      <c r="A15" s="34" t="s">
        <v>107</v>
      </c>
      <c r="B15" s="34" t="s">
        <v>165</v>
      </c>
      <c r="C15" s="34">
        <v>2091</v>
      </c>
      <c r="D15" s="34">
        <v>1504</v>
      </c>
      <c r="E15" s="34">
        <v>882</v>
      </c>
      <c r="F15" s="34">
        <v>7397</v>
      </c>
      <c r="G15" s="34">
        <v>12420</v>
      </c>
    </row>
    <row r="16" spans="1:16" x14ac:dyDescent="0.2">
      <c r="A16" s="34" t="s">
        <v>109</v>
      </c>
      <c r="B16" s="34" t="s">
        <v>110</v>
      </c>
      <c r="C16" s="34">
        <v>1972</v>
      </c>
      <c r="D16" s="34">
        <v>1504</v>
      </c>
      <c r="E16" s="34">
        <v>1101</v>
      </c>
      <c r="F16" s="34">
        <v>7942</v>
      </c>
      <c r="G16" s="34">
        <v>14978</v>
      </c>
    </row>
    <row r="17" spans="1:7" x14ac:dyDescent="0.2">
      <c r="A17" s="34" t="s">
        <v>111</v>
      </c>
      <c r="B17" s="34" t="s">
        <v>108</v>
      </c>
      <c r="C17" s="34">
        <v>1848</v>
      </c>
      <c r="D17" s="34">
        <v>393</v>
      </c>
      <c r="E17" s="34">
        <v>2007</v>
      </c>
      <c r="F17" s="34">
        <v>8007</v>
      </c>
      <c r="G17" s="34">
        <v>15276</v>
      </c>
    </row>
    <row r="18" spans="1:7" x14ac:dyDescent="0.2">
      <c r="A18" s="34" t="s">
        <v>113</v>
      </c>
      <c r="B18" s="34" t="s">
        <v>116</v>
      </c>
      <c r="C18" s="34">
        <v>1286</v>
      </c>
      <c r="D18" s="34">
        <v>695</v>
      </c>
      <c r="E18" s="34">
        <v>248</v>
      </c>
      <c r="F18" s="34">
        <v>4006</v>
      </c>
      <c r="G18" s="34">
        <v>8608</v>
      </c>
    </row>
    <row r="19" spans="1:7" x14ac:dyDescent="0.2">
      <c r="A19" s="34" t="s">
        <v>115</v>
      </c>
      <c r="B19" s="34" t="s">
        <v>138</v>
      </c>
      <c r="C19" s="34">
        <v>650</v>
      </c>
      <c r="D19" s="34">
        <v>514</v>
      </c>
      <c r="E19" s="34">
        <v>367</v>
      </c>
      <c r="F19" s="34">
        <v>3064</v>
      </c>
      <c r="G19" s="34">
        <v>7737</v>
      </c>
    </row>
    <row r="20" spans="1:7" x14ac:dyDescent="0.2">
      <c r="A20" s="34" t="s">
        <v>117</v>
      </c>
      <c r="B20" s="34" t="s">
        <v>104</v>
      </c>
      <c r="C20" s="34">
        <v>498</v>
      </c>
      <c r="D20" s="34">
        <v>32</v>
      </c>
      <c r="E20" s="34">
        <v>0</v>
      </c>
      <c r="F20" s="34">
        <v>530</v>
      </c>
      <c r="G20" s="34">
        <v>530</v>
      </c>
    </row>
    <row r="21" spans="1:7" x14ac:dyDescent="0.2">
      <c r="A21" s="34" t="s">
        <v>119</v>
      </c>
      <c r="B21" s="34" t="s">
        <v>158</v>
      </c>
      <c r="C21" s="34">
        <v>473</v>
      </c>
      <c r="D21" s="34">
        <v>527</v>
      </c>
      <c r="E21" s="34">
        <v>751</v>
      </c>
      <c r="F21" s="34">
        <v>3253</v>
      </c>
      <c r="G21" s="34">
        <v>7232</v>
      </c>
    </row>
    <row r="22" spans="1:7" x14ac:dyDescent="0.2">
      <c r="A22" s="34" t="s">
        <v>121</v>
      </c>
      <c r="B22" s="34" t="s">
        <v>106</v>
      </c>
      <c r="C22" s="34">
        <v>311</v>
      </c>
      <c r="D22" s="34">
        <v>311</v>
      </c>
      <c r="E22" s="34">
        <v>144</v>
      </c>
      <c r="F22" s="34">
        <v>1661</v>
      </c>
      <c r="G22" s="34">
        <v>2899</v>
      </c>
    </row>
    <row r="23" spans="1:7" x14ac:dyDescent="0.2">
      <c r="A23" s="34" t="s">
        <v>123</v>
      </c>
      <c r="B23" s="34" t="s">
        <v>166</v>
      </c>
      <c r="C23" s="34">
        <v>135</v>
      </c>
      <c r="D23" s="34">
        <v>112</v>
      </c>
      <c r="E23" s="34">
        <v>132</v>
      </c>
      <c r="F23" s="34">
        <v>341</v>
      </c>
      <c r="G23" s="34">
        <v>578</v>
      </c>
    </row>
    <row r="24" spans="1:7" x14ac:dyDescent="0.2">
      <c r="A24" s="34" t="s">
        <v>125</v>
      </c>
      <c r="B24" s="34" t="s">
        <v>167</v>
      </c>
      <c r="C24" s="34">
        <v>117</v>
      </c>
      <c r="D24" s="34">
        <v>108</v>
      </c>
      <c r="E24" s="34">
        <v>243</v>
      </c>
      <c r="F24" s="34">
        <v>1045</v>
      </c>
      <c r="G24" s="34">
        <v>2422</v>
      </c>
    </row>
    <row r="25" spans="1:7" x14ac:dyDescent="0.2">
      <c r="A25" s="34" t="s">
        <v>127</v>
      </c>
      <c r="B25" s="34" t="s">
        <v>168</v>
      </c>
      <c r="C25" s="34">
        <v>74</v>
      </c>
      <c r="D25" s="34">
        <v>56</v>
      </c>
      <c r="E25" s="34">
        <v>310</v>
      </c>
      <c r="F25" s="34">
        <v>531</v>
      </c>
      <c r="G25" s="34">
        <v>1100</v>
      </c>
    </row>
    <row r="26" spans="1:7" x14ac:dyDescent="0.2">
      <c r="A26" s="34" t="s">
        <v>129</v>
      </c>
      <c r="B26" s="34" t="s">
        <v>150</v>
      </c>
      <c r="C26" s="34">
        <v>68</v>
      </c>
      <c r="D26" s="34">
        <v>1</v>
      </c>
      <c r="E26" s="34">
        <v>1</v>
      </c>
      <c r="F26" s="34">
        <v>70</v>
      </c>
      <c r="G26" s="34">
        <v>73</v>
      </c>
    </row>
    <row r="27" spans="1:7" x14ac:dyDescent="0.2">
      <c r="A27" s="34" t="s">
        <v>131</v>
      </c>
      <c r="B27" s="34" t="s">
        <v>124</v>
      </c>
      <c r="C27" s="34">
        <v>62</v>
      </c>
      <c r="D27" s="34">
        <v>59</v>
      </c>
      <c r="E27" s="34">
        <v>17</v>
      </c>
      <c r="F27" s="34">
        <v>281</v>
      </c>
      <c r="G27" s="34">
        <v>491</v>
      </c>
    </row>
    <row r="28" spans="1:7" x14ac:dyDescent="0.2">
      <c r="A28" s="34" t="s">
        <v>133</v>
      </c>
      <c r="B28" s="34" t="s">
        <v>169</v>
      </c>
      <c r="C28" s="34">
        <v>15</v>
      </c>
      <c r="D28" s="34">
        <v>29</v>
      </c>
      <c r="E28" s="34">
        <v>13</v>
      </c>
      <c r="F28" s="34">
        <v>1059</v>
      </c>
      <c r="G28" s="34">
        <v>1765</v>
      </c>
    </row>
    <row r="29" spans="1:7" x14ac:dyDescent="0.2">
      <c r="A29" s="34" t="s">
        <v>135</v>
      </c>
      <c r="B29" s="34" t="s">
        <v>170</v>
      </c>
      <c r="C29" s="34">
        <v>10</v>
      </c>
      <c r="D29" s="34">
        <v>0</v>
      </c>
      <c r="E29" s="34">
        <v>0</v>
      </c>
      <c r="F29" s="34">
        <v>17</v>
      </c>
      <c r="G29" s="34">
        <v>17</v>
      </c>
    </row>
    <row r="30" spans="1:7" x14ac:dyDescent="0.2">
      <c r="A30" s="34" t="s">
        <v>137</v>
      </c>
      <c r="B30" s="34" t="s">
        <v>171</v>
      </c>
      <c r="C30" s="34">
        <v>8</v>
      </c>
      <c r="D30" s="34">
        <v>0</v>
      </c>
      <c r="E30" s="34">
        <v>18</v>
      </c>
      <c r="F30" s="34">
        <v>215</v>
      </c>
      <c r="G30" s="34">
        <v>631</v>
      </c>
    </row>
    <row r="31" spans="1:7" x14ac:dyDescent="0.2">
      <c r="A31" s="34" t="s">
        <v>139</v>
      </c>
      <c r="B31" s="34" t="s">
        <v>160</v>
      </c>
      <c r="C31" s="34">
        <v>0</v>
      </c>
      <c r="D31" s="34">
        <v>0</v>
      </c>
      <c r="E31" s="34">
        <v>654</v>
      </c>
      <c r="F31" s="34">
        <v>8</v>
      </c>
      <c r="G31" s="34">
        <v>2083</v>
      </c>
    </row>
    <row r="32" spans="1:7" x14ac:dyDescent="0.2">
      <c r="A32" s="35" t="s">
        <v>29</v>
      </c>
      <c r="B32" s="35" t="s">
        <v>161</v>
      </c>
      <c r="C32" s="35">
        <v>26522</v>
      </c>
      <c r="D32" s="35">
        <v>24689</v>
      </c>
      <c r="E32" s="35">
        <v>17999</v>
      </c>
      <c r="F32" s="35">
        <v>133712</v>
      </c>
      <c r="G32" s="35">
        <v>248227</v>
      </c>
    </row>
    <row r="33" spans="1:7" x14ac:dyDescent="0.2">
      <c r="A33" s="100" t="s">
        <v>162</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0700-000000000000}"/>
  </hyperlinks>
  <pageMargins left="0.7" right="0.7" top="0.75" bottom="0.75" header="0.3" footer="0.3"/>
  <pageSetup paperSize="9" orientation="portrait"/>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4"/>
  <sheetViews>
    <sheetView workbookViewId="0">
      <pane ySplit="10" topLeftCell="A11" activePane="bottomLeft" state="frozen"/>
      <selection pane="bottomLeft" activeCell="I4" sqref="I4"/>
    </sheetView>
  </sheetViews>
  <sheetFormatPr defaultColWidth="12" defaultRowHeight="11.25" x14ac:dyDescent="0.2"/>
  <cols>
    <col min="1" max="1" width="16.83203125" customWidth="1"/>
    <col min="2" max="2" width="13.1640625" customWidth="1"/>
    <col min="3" max="3" width="13.6640625" customWidth="1"/>
    <col min="4" max="25" width="13.1640625" customWidth="1"/>
  </cols>
  <sheetData>
    <row r="1" spans="1:16" ht="71.25" customHeight="1" x14ac:dyDescent="0.55000000000000004">
      <c r="A1" s="16"/>
      <c r="B1" s="98"/>
      <c r="C1" s="98"/>
      <c r="D1" s="98"/>
      <c r="E1" s="98"/>
      <c r="F1" s="11"/>
      <c r="G1" s="11"/>
      <c r="H1" s="11"/>
      <c r="I1" s="11"/>
      <c r="J1" s="11"/>
      <c r="K1" s="11"/>
      <c r="L1" s="11"/>
      <c r="M1" s="15"/>
      <c r="N1" s="15"/>
      <c r="O1" s="15"/>
      <c r="P1" s="15"/>
    </row>
    <row r="2" spans="1:16" ht="18" customHeight="1" x14ac:dyDescent="0.55000000000000004">
      <c r="A2" s="16"/>
      <c r="B2" s="10"/>
      <c r="C2" s="10"/>
      <c r="D2" s="11"/>
      <c r="E2" s="11"/>
      <c r="F2" s="11"/>
      <c r="G2" s="11"/>
      <c r="H2" s="11"/>
      <c r="I2" s="11"/>
      <c r="J2" s="11"/>
      <c r="K2" s="11"/>
      <c r="L2" s="11"/>
      <c r="M2" s="15"/>
      <c r="N2" s="15"/>
      <c r="O2" s="15"/>
      <c r="P2" s="15"/>
    </row>
    <row r="3" spans="1:16" ht="32.450000000000003" customHeight="1" x14ac:dyDescent="0.2">
      <c r="A3" s="13" t="s">
        <v>3</v>
      </c>
      <c r="B3" s="13"/>
      <c r="C3" s="13"/>
      <c r="D3" s="11"/>
      <c r="E3" s="11"/>
      <c r="F3" s="11"/>
      <c r="G3" s="11"/>
      <c r="H3" s="11"/>
      <c r="I3" s="11"/>
      <c r="J3" s="11"/>
      <c r="K3" s="11"/>
      <c r="L3" s="11"/>
      <c r="M3" s="15"/>
      <c r="N3" s="15"/>
      <c r="O3" s="15"/>
      <c r="P3" s="15"/>
    </row>
    <row r="4" spans="1:16" ht="9" customHeight="1" x14ac:dyDescent="0.2"/>
    <row r="5" spans="1:16" ht="15.95" customHeight="1" x14ac:dyDescent="0.2">
      <c r="A5" s="14" t="s">
        <v>173</v>
      </c>
    </row>
    <row r="6" spans="1:16" ht="15.95" customHeight="1" x14ac:dyDescent="0.2">
      <c r="A6" s="12" t="s">
        <v>24</v>
      </c>
    </row>
    <row r="7" spans="1:16" ht="15" customHeight="1" x14ac:dyDescent="0.2">
      <c r="A7" s="6" t="s">
        <v>22</v>
      </c>
    </row>
    <row r="9" spans="1:16" x14ac:dyDescent="0.2">
      <c r="A9" s="18"/>
      <c r="B9" s="18"/>
      <c r="C9" s="18"/>
      <c r="D9" s="18"/>
      <c r="E9" s="18"/>
      <c r="F9" s="18"/>
      <c r="G9" s="18"/>
    </row>
    <row r="10" spans="1:16" ht="22.5" x14ac:dyDescent="0.2">
      <c r="A10" s="36" t="s">
        <v>95</v>
      </c>
      <c r="B10" s="36" t="s">
        <v>96</v>
      </c>
      <c r="C10" s="20" t="s">
        <v>30</v>
      </c>
      <c r="D10" s="20" t="s">
        <v>31</v>
      </c>
      <c r="E10" s="20" t="s">
        <v>42</v>
      </c>
      <c r="F10" s="20" t="s">
        <v>97</v>
      </c>
      <c r="G10" s="20" t="s">
        <v>98</v>
      </c>
    </row>
    <row r="11" spans="1:16" x14ac:dyDescent="0.2">
      <c r="A11" s="36" t="s">
        <v>99</v>
      </c>
      <c r="B11" s="36" t="s">
        <v>102</v>
      </c>
      <c r="C11" s="36">
        <v>953</v>
      </c>
      <c r="D11" s="36">
        <v>1506</v>
      </c>
      <c r="E11" s="36">
        <v>1051</v>
      </c>
      <c r="F11" s="36">
        <v>7570</v>
      </c>
      <c r="G11" s="36">
        <v>14466</v>
      </c>
    </row>
    <row r="12" spans="1:16" x14ac:dyDescent="0.2">
      <c r="A12" s="36" t="s">
        <v>101</v>
      </c>
      <c r="B12" s="36" t="s">
        <v>130</v>
      </c>
      <c r="C12" s="36">
        <v>873</v>
      </c>
      <c r="D12" s="36">
        <v>908</v>
      </c>
      <c r="E12" s="36">
        <v>731</v>
      </c>
      <c r="F12" s="36">
        <v>4773</v>
      </c>
      <c r="G12" s="36">
        <v>8697</v>
      </c>
    </row>
    <row r="13" spans="1:16" x14ac:dyDescent="0.2">
      <c r="A13" s="36" t="s">
        <v>103</v>
      </c>
      <c r="B13" s="36" t="s">
        <v>174</v>
      </c>
      <c r="C13" s="36">
        <v>518</v>
      </c>
      <c r="D13" s="36">
        <v>363</v>
      </c>
      <c r="E13" s="36">
        <v>316</v>
      </c>
      <c r="F13" s="36">
        <v>2092</v>
      </c>
      <c r="G13" s="36">
        <v>3585</v>
      </c>
    </row>
    <row r="14" spans="1:16" x14ac:dyDescent="0.2">
      <c r="A14" s="36" t="s">
        <v>105</v>
      </c>
      <c r="B14" s="36" t="s">
        <v>175</v>
      </c>
      <c r="C14" s="36">
        <v>411</v>
      </c>
      <c r="D14" s="36">
        <v>24</v>
      </c>
      <c r="E14" s="36">
        <v>387</v>
      </c>
      <c r="F14" s="36">
        <v>935</v>
      </c>
      <c r="G14" s="36">
        <v>1731</v>
      </c>
    </row>
    <row r="15" spans="1:16" x14ac:dyDescent="0.2">
      <c r="A15" s="36" t="s">
        <v>107</v>
      </c>
      <c r="B15" s="36" t="s">
        <v>176</v>
      </c>
      <c r="C15" s="36">
        <v>242</v>
      </c>
      <c r="D15" s="36">
        <v>259</v>
      </c>
      <c r="E15" s="36">
        <v>35</v>
      </c>
      <c r="F15" s="36">
        <v>1049</v>
      </c>
      <c r="G15" s="36">
        <v>1125</v>
      </c>
    </row>
    <row r="16" spans="1:16" x14ac:dyDescent="0.2">
      <c r="A16" s="36" t="s">
        <v>109</v>
      </c>
      <c r="B16" s="36" t="s">
        <v>124</v>
      </c>
      <c r="C16" s="36">
        <v>235</v>
      </c>
      <c r="D16" s="36">
        <v>323</v>
      </c>
      <c r="E16" s="36">
        <v>519</v>
      </c>
      <c r="F16" s="36">
        <v>2145</v>
      </c>
      <c r="G16" s="36">
        <v>4227</v>
      </c>
    </row>
    <row r="17" spans="1:7" x14ac:dyDescent="0.2">
      <c r="A17" s="36" t="s">
        <v>111</v>
      </c>
      <c r="B17" s="36" t="s">
        <v>167</v>
      </c>
      <c r="C17" s="36">
        <v>200</v>
      </c>
      <c r="D17" s="36">
        <v>170</v>
      </c>
      <c r="E17" s="36">
        <v>101</v>
      </c>
      <c r="F17" s="36">
        <v>623</v>
      </c>
      <c r="G17" s="36">
        <v>1506</v>
      </c>
    </row>
    <row r="18" spans="1:7" x14ac:dyDescent="0.2">
      <c r="A18" s="36" t="s">
        <v>113</v>
      </c>
      <c r="B18" s="36" t="s">
        <v>126</v>
      </c>
      <c r="C18" s="36">
        <v>166</v>
      </c>
      <c r="D18" s="36">
        <v>71</v>
      </c>
      <c r="E18" s="36">
        <v>221</v>
      </c>
      <c r="F18" s="36">
        <v>636</v>
      </c>
      <c r="G18" s="36">
        <v>1819</v>
      </c>
    </row>
    <row r="19" spans="1:7" x14ac:dyDescent="0.2">
      <c r="A19" s="36" t="s">
        <v>115</v>
      </c>
      <c r="B19" s="36" t="s">
        <v>177</v>
      </c>
      <c r="C19" s="36">
        <v>164</v>
      </c>
      <c r="D19" s="36">
        <v>124</v>
      </c>
      <c r="E19" s="36">
        <v>127</v>
      </c>
      <c r="F19" s="36">
        <v>1030</v>
      </c>
      <c r="G19" s="36">
        <v>2555</v>
      </c>
    </row>
    <row r="20" spans="1:7" x14ac:dyDescent="0.2">
      <c r="A20" s="36" t="s">
        <v>117</v>
      </c>
      <c r="B20" s="36" t="s">
        <v>158</v>
      </c>
      <c r="C20" s="36">
        <v>161</v>
      </c>
      <c r="D20" s="36">
        <v>297</v>
      </c>
      <c r="E20" s="36">
        <v>126</v>
      </c>
      <c r="F20" s="36">
        <v>1166</v>
      </c>
      <c r="G20" s="36">
        <v>2338</v>
      </c>
    </row>
    <row r="21" spans="1:7" x14ac:dyDescent="0.2">
      <c r="A21" s="36" t="s">
        <v>119</v>
      </c>
      <c r="B21" s="36" t="s">
        <v>178</v>
      </c>
      <c r="C21" s="36">
        <v>102</v>
      </c>
      <c r="D21" s="36">
        <v>54</v>
      </c>
      <c r="E21" s="36">
        <v>106</v>
      </c>
      <c r="F21" s="36">
        <v>454</v>
      </c>
      <c r="G21" s="36">
        <v>1147</v>
      </c>
    </row>
    <row r="22" spans="1:7" x14ac:dyDescent="0.2">
      <c r="A22" s="36" t="s">
        <v>121</v>
      </c>
      <c r="B22" s="36" t="s">
        <v>116</v>
      </c>
      <c r="C22" s="36">
        <v>71</v>
      </c>
      <c r="D22" s="36">
        <v>40</v>
      </c>
      <c r="E22" s="36">
        <v>91</v>
      </c>
      <c r="F22" s="36">
        <v>173</v>
      </c>
      <c r="G22" s="36">
        <v>402</v>
      </c>
    </row>
    <row r="23" spans="1:7" x14ac:dyDescent="0.2">
      <c r="A23" s="36" t="s">
        <v>123</v>
      </c>
      <c r="B23" s="36" t="s">
        <v>179</v>
      </c>
      <c r="C23" s="36">
        <v>32</v>
      </c>
      <c r="D23" s="36">
        <v>37</v>
      </c>
      <c r="E23" s="36">
        <v>61</v>
      </c>
      <c r="F23" s="36">
        <v>270</v>
      </c>
      <c r="G23" s="36">
        <v>795</v>
      </c>
    </row>
    <row r="24" spans="1:7" x14ac:dyDescent="0.2">
      <c r="A24" s="36" t="s">
        <v>125</v>
      </c>
      <c r="B24" s="36" t="s">
        <v>170</v>
      </c>
      <c r="C24" s="36">
        <v>2</v>
      </c>
      <c r="D24" s="36">
        <v>0</v>
      </c>
      <c r="E24" s="36">
        <v>0</v>
      </c>
      <c r="F24" s="36">
        <v>2</v>
      </c>
      <c r="G24" s="36">
        <v>2</v>
      </c>
    </row>
    <row r="25" spans="1:7" x14ac:dyDescent="0.2">
      <c r="A25" s="36" t="s">
        <v>127</v>
      </c>
      <c r="B25" s="36" t="s">
        <v>180</v>
      </c>
      <c r="C25" s="36">
        <v>1</v>
      </c>
      <c r="D25" s="36">
        <v>1</v>
      </c>
      <c r="E25" s="36">
        <v>2</v>
      </c>
      <c r="F25" s="36">
        <v>66</v>
      </c>
      <c r="G25" s="36">
        <v>87</v>
      </c>
    </row>
    <row r="26" spans="1:7" x14ac:dyDescent="0.2">
      <c r="A26" s="36" t="s">
        <v>129</v>
      </c>
      <c r="B26" s="36" t="s">
        <v>181</v>
      </c>
      <c r="C26" s="36">
        <v>0</v>
      </c>
      <c r="D26" s="36">
        <v>0</v>
      </c>
      <c r="E26" s="36">
        <v>0</v>
      </c>
      <c r="F26" s="36">
        <v>2</v>
      </c>
      <c r="G26" s="36">
        <v>6</v>
      </c>
    </row>
    <row r="27" spans="1:7" x14ac:dyDescent="0.2">
      <c r="A27" s="36" t="s">
        <v>131</v>
      </c>
      <c r="B27" s="36" t="s">
        <v>182</v>
      </c>
      <c r="C27" s="36">
        <v>0</v>
      </c>
      <c r="D27" s="36">
        <v>0</v>
      </c>
      <c r="E27" s="36">
        <v>0</v>
      </c>
      <c r="F27" s="36">
        <v>0</v>
      </c>
      <c r="G27" s="36">
        <v>0</v>
      </c>
    </row>
    <row r="28" spans="1:7" x14ac:dyDescent="0.2">
      <c r="A28" s="36" t="s">
        <v>133</v>
      </c>
      <c r="B28" s="36" t="s">
        <v>183</v>
      </c>
      <c r="C28" s="36">
        <v>0</v>
      </c>
      <c r="D28" s="36">
        <v>0</v>
      </c>
      <c r="E28" s="36">
        <v>0</v>
      </c>
      <c r="F28" s="36">
        <v>0</v>
      </c>
      <c r="G28" s="36">
        <v>3</v>
      </c>
    </row>
    <row r="29" spans="1:7" x14ac:dyDescent="0.2">
      <c r="A29" s="36" t="s">
        <v>135</v>
      </c>
      <c r="B29" s="36" t="s">
        <v>184</v>
      </c>
      <c r="C29" s="36">
        <v>0</v>
      </c>
      <c r="D29" s="36">
        <v>0</v>
      </c>
      <c r="E29" s="36">
        <v>58</v>
      </c>
      <c r="F29" s="36">
        <v>2</v>
      </c>
      <c r="G29" s="36">
        <v>233</v>
      </c>
    </row>
    <row r="30" spans="1:7" x14ac:dyDescent="0.2">
      <c r="A30" s="36" t="s">
        <v>137</v>
      </c>
      <c r="B30" s="36" t="s">
        <v>185</v>
      </c>
      <c r="C30" s="36">
        <v>0</v>
      </c>
      <c r="D30" s="36">
        <v>2</v>
      </c>
      <c r="E30" s="36">
        <v>0</v>
      </c>
      <c r="F30" s="36">
        <v>2</v>
      </c>
      <c r="G30" s="36">
        <v>4</v>
      </c>
    </row>
    <row r="31" spans="1:7" x14ac:dyDescent="0.2">
      <c r="A31" s="36" t="s">
        <v>139</v>
      </c>
      <c r="B31" s="36" t="s">
        <v>160</v>
      </c>
      <c r="C31" s="36">
        <v>0</v>
      </c>
      <c r="D31" s="36">
        <v>0</v>
      </c>
      <c r="E31" s="36">
        <v>246</v>
      </c>
      <c r="F31" s="36">
        <v>1505</v>
      </c>
      <c r="G31" s="36">
        <v>3549</v>
      </c>
    </row>
    <row r="32" spans="1:7" x14ac:dyDescent="0.2">
      <c r="A32" s="37" t="s">
        <v>29</v>
      </c>
      <c r="B32" s="37" t="s">
        <v>161</v>
      </c>
      <c r="C32" s="37">
        <v>4131</v>
      </c>
      <c r="D32" s="37">
        <v>4179</v>
      </c>
      <c r="E32" s="37">
        <v>4178</v>
      </c>
      <c r="F32" s="37">
        <v>24495</v>
      </c>
      <c r="G32" s="37">
        <v>48277</v>
      </c>
    </row>
    <row r="33" spans="1:7" x14ac:dyDescent="0.2">
      <c r="A33" s="100" t="s">
        <v>162</v>
      </c>
      <c r="B33" s="100"/>
      <c r="C33" s="100"/>
      <c r="D33" s="100"/>
      <c r="E33" s="100"/>
      <c r="F33" s="100"/>
      <c r="G33" s="100"/>
    </row>
    <row r="34" spans="1:7" x14ac:dyDescent="0.2">
      <c r="A34" s="100" t="s">
        <v>58</v>
      </c>
      <c r="B34" s="100"/>
      <c r="C34" s="100"/>
      <c r="D34" s="100"/>
      <c r="E34" s="100"/>
      <c r="F34" s="100"/>
      <c r="G34" s="100"/>
    </row>
  </sheetData>
  <sheetProtection sheet="1"/>
  <mergeCells count="3">
    <mergeCell ref="B1:E1"/>
    <mergeCell ref="A33:G33"/>
    <mergeCell ref="A34:G34"/>
  </mergeCells>
  <hyperlinks>
    <hyperlink ref="A7" r:id="rId1" xr:uid="{00000000-0004-0000-0800-000000000000}"/>
  </hyperlinks>
  <pageMargins left="0.7" right="0.7" top="0.75" bottom="0.75" header="0.3" footer="0.3"/>
  <pageSetup paperSize="9" orientation="portrait"/>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PCSoft</dc:creator>
  <cp:lastModifiedBy>David Mitchell</cp:lastModifiedBy>
  <cp:lastPrinted>2007-02-15T05:50:52Z</cp:lastPrinted>
  <dcterms:created xsi:type="dcterms:W3CDTF">2004-10-31T22:22:48Z</dcterms:created>
  <dcterms:modified xsi:type="dcterms:W3CDTF">2025-07-14T01:25:58Z</dcterms:modified>
</cp:coreProperties>
</file>