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drawings/drawing3.xml" ContentType="application/vnd.openxmlformats-officedocument.drawing+xml"/>
  <Override PartName="/xl/worksheets/sheet4.xml" ContentType="application/vnd.openxmlformats-officedocument.spreadsheetml.worksheet+xml"/>
  <Override PartName="/xl/drawings/drawing4.xml" ContentType="application/vnd.openxmlformats-officedocument.drawing+xml"/>
  <Override PartName="/xl/worksheets/sheet5.xml" ContentType="application/vnd.openxmlformats-officedocument.spreadsheetml.worksheet+xml"/>
  <Override PartName="/xl/drawings/drawing5.xml" ContentType="application/vnd.openxmlformats-officedocument.drawing+xml"/>
  <Override PartName="/xl/worksheets/sheet6.xml" ContentType="application/vnd.openxmlformats-officedocument.spreadsheetml.worksheet+xml"/>
  <Override PartName="/xl/drawings/drawing6.xml" ContentType="application/vnd.openxmlformats-officedocument.drawing+xml"/>
  <Override PartName="/xl/worksheets/sheet7.xml" ContentType="application/vnd.openxmlformats-officedocument.spreadsheetml.worksheet+xml"/>
  <Override PartName="/xl/drawings/drawing7.xml" ContentType="application/vnd.openxmlformats-officedocument.drawing+xml"/>
  <Override PartName="/xl/worksheets/sheet8.xml" ContentType="application/vnd.openxmlformats-officedocument.spreadsheetml.worksheet+xml"/>
  <Override PartName="/xl/drawings/drawing8.xml" ContentType="application/vnd.openxmlformats-officedocument.drawing+xml"/>
  <Override PartName="/xl/worksheets/sheet9.xml" ContentType="application/vnd.openxmlformats-officedocument.spreadsheetml.worksheet+xml"/>
  <Override PartName="/xl/drawings/drawing9.xml" ContentType="application/vnd.openxmlformats-officedocument.drawing+xml"/>
  <Override PartName="/xl/worksheets/sheet10.xml" ContentType="application/vnd.openxmlformats-officedocument.spreadsheetml.worksheet+xml"/>
  <Override PartName="/xl/drawings/drawing10.xml" ContentType="application/vnd.openxmlformats-officedocument.drawing+xml"/>
  <Override PartName="/xl/worksheets/sheet11.xml" ContentType="application/vnd.openxmlformats-officedocument.spreadsheetml.worksheet+xml"/>
  <Override PartName="/xl/drawings/drawing11.xml" ContentType="application/vnd.openxmlformats-officedocument.drawing+xml"/>
  <Override PartName="/xl/worksheets/sheet12.xml" ContentType="application/vnd.openxmlformats-officedocument.spreadsheetml.worksheet+xml"/>
  <Override PartName="/xl/drawings/drawing12.xml" ContentType="application/vnd.openxmlformats-officedocument.drawing+xml"/>
  <Override PartName="/xl/worksheets/sheet13.xml" ContentType="application/vnd.openxmlformats-officedocument.spreadsheetml.worksheet+xml"/>
  <Override PartName="/xl/drawings/drawing13.xml" ContentType="application/vnd.openxmlformats-officedocument.drawing+xml"/>
  <Override PartName="/xl/worksheets/sheet14.xml" ContentType="application/vnd.openxmlformats-officedocument.spreadsheetml.worksheet+xml"/>
  <Override PartName="/xl/drawings/drawing14.xml" ContentType="application/vnd.openxmlformats-officedocument.drawing+xml"/>
  <Override PartName="/xl/worksheets/sheet15.xml" ContentType="application/vnd.openxmlformats-officedocument.spreadsheetml.worksheet+xml"/>
  <Override PartName="/xl/drawings/drawing15.xml" ContentType="application/vnd.openxmlformats-officedocument.drawing+xml"/>
  <Override PartName="/xl/worksheets/sheet16.xml" ContentType="application/vnd.openxmlformats-officedocument.spreadsheetml.worksheet+xml"/>
  <Override PartName="/xl/drawings/drawing16.xml" ContentType="application/vnd.openxmlformats-officedocument.drawing+xml"/>
  <Override PartName="/xl/worksheets/sheet17.xml" ContentType="application/vnd.openxmlformats-officedocument.spreadsheetml.worksheet+xml"/>
  <Override PartName="/xl/drawings/drawing17.xml" ContentType="application/vnd.openxmlformats-officedocument.drawing+xml"/>
  <Override PartName="/xl/worksheets/sheet18.xml" ContentType="application/vnd.openxmlformats-officedocument.spreadsheetml.worksheet+xml"/>
  <Override PartName="/xl/drawings/drawing18.xml" ContentType="application/vnd.openxmlformats-officedocument.drawing+xml"/>
  <Override PartName="/xl/worksheets/sheet19.xml" ContentType="application/vnd.openxmlformats-officedocument.spreadsheetml.worksheet+xml"/>
  <Override PartName="/xl/drawings/drawing19.xml" ContentType="application/vnd.openxmlformats-officedocument.drawing+xml"/>
  <Override PartName="/xl/worksheets/sheet20.xml" ContentType="application/vnd.openxmlformats-officedocument.spreadsheetml.worksheet+xml"/>
  <Override PartName="/xl/drawings/drawing20.xml" ContentType="application/vnd.openxmlformats-officedocument.drawing+xml"/>
  <Override PartName="/xl/worksheets/sheet21.xml" ContentType="application/vnd.openxmlformats-officedocument.spreadsheetml.worksheet+xml"/>
  <Override PartName="/xl/drawings/drawing21.xml" ContentType="application/vnd.openxmlformats-officedocument.drawing+xml"/>
  <Override PartName="/xl/worksheets/sheet22.xml" ContentType="application/vnd.openxmlformats-officedocument.spreadsheetml.worksheet+xml"/>
  <Override PartName="/xl/drawings/drawing22.xml" ContentType="application/vnd.openxmlformats-officedocument.drawing+xml"/>
  <Override PartName="/xl/worksheets/sheet23.xml" ContentType="application/vnd.openxmlformats-officedocument.spreadsheetml.worksheet+xml"/>
  <Override PartName="/xl/drawings/drawing23.xml" ContentType="application/vnd.openxmlformats-officedocument.drawing+xml"/>
  <Override PartName="/xl/worksheets/sheet24.xml" ContentType="application/vnd.openxmlformats-officedocument.spreadsheetml.worksheet+xml"/>
  <Override PartName="/xl/drawings/drawing24.xml" ContentType="application/vnd.openxmlformats-officedocument.drawing+xml"/>
  <Override PartName="/xl/worksheets/sheet25.xml" ContentType="application/vnd.openxmlformats-officedocument.spreadsheetml.worksheet+xml"/>
  <Override PartName="/xl/drawings/drawing25.xml" ContentType="application/vnd.openxmlformats-officedocument.drawing+xml"/>
  <Override PartName="/xl/worksheets/sheet26.xml" ContentType="application/vnd.openxmlformats-officedocument.spreadsheetml.worksheet+xml"/>
  <Override PartName="/xl/drawings/drawing26.xml" ContentType="application/vnd.openxmlformats-officedocument.drawing+xml"/>
  <Override PartName="/xl/worksheets/sheet27.xml" ContentType="application/vnd.openxmlformats-officedocument.spreadsheetml.worksheet+xml"/>
  <Override PartName="/xl/drawings/drawing27.xml" ContentType="application/vnd.openxmlformats-officedocument.drawing+xml"/>
  <Override PartName="/xl/worksheets/sheet28.xml" ContentType="application/vnd.openxmlformats-officedocument.spreadsheetml.worksheet+xml"/>
  <Override PartName="/xl/drawings/drawing28.xml" ContentType="application/vnd.openxmlformats-officedocument.drawing+xml"/>
  <Override PartName="/xl/worksheets/sheet29.xml" ContentType="application/vnd.openxmlformats-officedocument.spreadsheetml.worksheet+xml"/>
  <Override PartName="/xl/drawings/drawing29.xml" ContentType="application/vnd.openxmlformats-officedocument.drawing+xml"/>
  <Override PartName="/xl/worksheets/sheet30.xml" ContentType="application/vnd.openxmlformats-officedocument.spreadsheetml.worksheet+xml"/>
  <Override PartName="/xl/drawings/drawing30.xml" ContentType="application/vnd.openxmlformats-officedocument.drawing+xml"/>
  <Override PartName="/xl/worksheets/sheet31.xml" ContentType="application/vnd.openxmlformats-officedocument.spreadsheetml.worksheet+xml"/>
  <Override PartName="/xl/drawings/drawing31.xml" ContentType="application/vnd.openxmlformats-officedocument.drawing+xml"/>
  <Override PartName="/xl/worksheets/sheet32.xml" ContentType="application/vnd.openxmlformats-officedocument.spreadsheetml.worksheet+xml"/>
  <Override PartName="/xl/drawings/drawing32.xml" ContentType="application/vnd.openxmlformats-officedocument.drawing+xml"/>
  <Override PartName="/xl/worksheets/sheet33.xml" ContentType="application/vnd.openxmlformats-officedocument.spreadsheetml.worksheet+xml"/>
  <Override PartName="/xl/drawings/drawing33.xml" ContentType="application/vnd.openxmlformats-officedocument.drawing+xml"/>
  <Override PartName="/xl/worksheets/sheet34.xml" ContentType="application/vnd.openxmlformats-officedocument.spreadsheetml.worksheet+xml"/>
  <Override PartName="/xl/drawings/drawing34.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updateLinks="never" defaultThemeVersion="124226"/>
  <bookViews>
    <workbookView xWindow="0" yWindow="0" windowWidth="13125" windowHeight="6105" firstSheet="0" activeTab="0"/>
  </bookViews>
  <sheets>
    <sheet name="Contents" sheetId="55" state="visible" r:id="rId1"/>
    <sheet name="Table 1" sheetId="60" state="visible" r:id="rId2"/>
    <sheet name="Table 2" sheetId="61" state="visible" r:id="rId3"/>
    <sheet name="Table 3" sheetId="62" state="visible" r:id="rId4"/>
    <sheet name="Table 4" sheetId="63" state="visible" r:id="rId5"/>
    <sheet name="Table 5" sheetId="64" state="visible" r:id="rId6"/>
    <sheet name="Table 6" sheetId="65" state="visible" r:id="rId7"/>
    <sheet name="Table 7" sheetId="66" state="visible" r:id="rId8"/>
    <sheet name="Table 8" sheetId="67" state="visible" r:id="rId9"/>
    <sheet name="Table 9" sheetId="68" state="visible" r:id="rId10"/>
    <sheet name="Table 10" sheetId="69" state="visible" r:id="rId11"/>
    <sheet name="Table 11" sheetId="70" state="visible" r:id="rId12"/>
    <sheet name="Table 12" sheetId="71" state="visible" r:id="rId13"/>
    <sheet name="Table 13" sheetId="72" state="visible" r:id="rId14"/>
    <sheet name="Table 14" sheetId="73" state="visible" r:id="rId15"/>
    <sheet name="Table 15" sheetId="74" state="visible" r:id="rId16"/>
    <sheet name="Table 16" sheetId="75" state="visible" r:id="rId17"/>
    <sheet name="Table 17" sheetId="76" state="visible" r:id="rId18"/>
    <sheet name="Table 18" sheetId="77" state="visible" r:id="rId19"/>
    <sheet name="Table 19" sheetId="78" state="visible" r:id="rId20"/>
    <sheet name="Table 20" sheetId="79" state="visible" r:id="rId21"/>
    <sheet name="Table 21" sheetId="80" state="visible" r:id="rId22"/>
    <sheet name="Table 22" sheetId="81" state="visible" r:id="rId23"/>
    <sheet name="Table 23" sheetId="82" state="visible" r:id="rId24"/>
    <sheet name="Table 24" sheetId="83" state="visible" r:id="rId25"/>
    <sheet name="Table 25" sheetId="84" state="visible" r:id="rId26"/>
    <sheet name="Table 26" sheetId="85" state="visible" r:id="rId27"/>
    <sheet name="Table 27" sheetId="86" state="visible" r:id="rId28"/>
    <sheet name="Table 28" sheetId="87" state="visible" r:id="rId29"/>
    <sheet name="Table 29" sheetId="88" state="visible" r:id="rId30"/>
    <sheet name="Table 30" sheetId="89" state="visible" r:id="rId31"/>
    <sheet name="Table 31" sheetId="90" state="visible" r:id="rId32"/>
    <sheet name="Table 32" sheetId="91" state="visible" r:id="rId33"/>
    <sheet name="Explanatory Notes" sheetId="92" r:id="rId34"/>
  </sheets>
  <calcPr calcId="191029"/>
</workbook>
</file>

<file path=xl/sharedStrings.xml><?xml version="1.0" encoding="utf-8"?>
<sst xmlns="http://schemas.openxmlformats.org/spreadsheetml/2006/main" count="713" uniqueCount="713">
  <si>
    <t>Explanatory Notes</t>
  </si>
  <si>
    <t>Further details</t>
  </si>
  <si>
    <t>For further details about these estimates, please refer to:</t>
  </si>
  <si>
    <t>Road vehicle entry and recall statistics</t>
  </si>
  <si>
    <t xml:space="preserve">  Road vehicle entry and recall statistics</t>
  </si>
  <si>
    <t>RAV Coverage and Data Quality</t>
  </si>
  <si>
    <t>Road vehicle classes and classifications</t>
  </si>
  <si>
    <r>
      <t xml:space="preserve">This publication reports RAV entries according to the following </t>
    </r>
    <r>
      <rPr>
        <i/>
        <sz val="10"/>
        <rFont val="Calibri"/>
        <family val="2"/>
        <scheme val="minor"/>
      </rPr>
      <t>vehicle classes</t>
    </r>
    <r>
      <rPr>
        <sz val="10"/>
        <rFont val="Calibri"/>
        <family val="2"/>
        <scheme val="minor"/>
      </rPr>
      <t xml:space="preserve">: Passenger vehicles (excluding omnibuses); Light commercial vehicles (LCVs); Medium goods vehicles (MGVs); Heavy goods vehicles (HGVs); Light buses; Heavy buses; Motorcycles; Trailers. (Separate estimates of non-motorised caravan and camper trailers are also derived, using known caravan/camper trailer makes.) These vehicle classes are based BITRE aggregation of the Australian Design Rules (ADR) </t>
    </r>
    <r>
      <rPr>
        <i/>
        <sz val="10"/>
        <rFont val="Calibri"/>
        <family val="2"/>
        <scheme val="minor"/>
      </rPr>
      <t>vehicle categories</t>
    </r>
    <r>
      <rPr>
        <sz val="10"/>
        <rFont val="Calibri"/>
        <family val="2"/>
        <scheme val="minor"/>
      </rPr>
      <t xml:space="preserve"> and </t>
    </r>
    <r>
      <rPr>
        <i/>
        <sz val="10"/>
        <rFont val="Calibri"/>
        <family val="2"/>
        <scheme val="minor"/>
      </rPr>
      <t>sub-categories</t>
    </r>
    <r>
      <rPr>
        <sz val="10"/>
        <rFont val="Calibri"/>
        <family val="2"/>
        <scheme val="minor"/>
      </rPr>
      <t>. The ADR define the following five broad vehicle categories: Two-wheeled and three-wheeled vehicles;  Passenger vehicles (excluding omnibuses); Omnibuses; Goods vehicles; Trailers.</t>
    </r>
  </si>
  <si>
    <r>
      <t xml:space="preserve">The statistics presented in this publication have been compiled from all vehicles appearing on the RAV up to and including the last day of the publication month.
</t>
    </r>
    <r>
      <rPr>
        <sz val="1"/>
        <rFont val="Calibri"/>
        <family val="2"/>
        <scheme val="minor"/>
      </rPr>
      <t xml:space="preserve">
</t>
    </r>
    <r>
      <rPr>
        <sz val="10"/>
        <rFont val="Calibri"/>
        <family val="2"/>
        <scheme val="minor"/>
      </rPr>
      <t xml:space="preserve">Revisions to previously published estimates may occur where the RAV is updated to correct errors or remove entries.
</t>
    </r>
    <r>
      <rPr>
        <sz val="1"/>
        <rFont val="Calibri"/>
        <family val="2"/>
        <scheme val="minor"/>
      </rPr>
      <t xml:space="preserve">
</t>
    </r>
    <r>
      <rPr>
        <sz val="10"/>
        <rFont val="Calibri"/>
        <family val="2"/>
        <scheme val="minor"/>
      </rPr>
      <t>The RVSA commenced in full on 1 July 2021 and triggered a 12-month transition period for certain segments of the industry to enter information on the RAV. This transitional period was subsequently extended for a further 12 months, to 30 June 2023, to allow more time for certain industry segments to transition their businesses to operate under the RVSA.  Consequently, prior to 1 July 2023, the RAV entry statistics do not necessarily provide a full enumeration of all vehicles entering the Australian market prior to that date. Pre-July 2023 estimates are provided here for completeness.</t>
    </r>
  </si>
  <si>
    <t>Vehicle recall statistics</t>
  </si>
  <si>
    <t>special_char</t>
  </si>
  <si>
    <t>©</t>
  </si>
  <si>
    <t>Vehicle recall statistics are based on all active/open vehicle recall notices on the department's vehicle recalls website (https://www.vehiclerecalls.gov.au/). The statistics include counts of recall notices and the number of vehicles covered by recall notices. Vehicle may appear on more than one recall notice and thereby be counted more than once in the reported vehicle counts.</t>
  </si>
  <si>
    <r>
      <t xml:space="preserve">Disclaimer – BITRE’s </t>
    </r>
    <r>
      <rPr>
        <i/>
        <sz val="9"/>
        <color theme="0"/>
        <rFont val="Calibri"/>
        <family val="2"/>
      </rPr>
      <t>Road vehicle entry and recall statistics</t>
    </r>
    <r>
      <rPr>
        <sz val="9"/>
        <color theme="0"/>
        <rFont val="Calibri"/>
        <family val="2"/>
      </rPr>
      <t xml:space="preserve"> provides monthly counts of all road vehicles entered on the Register of Approved Vehicles (RAV) and other selected activities governed under the </t>
    </r>
    <r>
      <rPr>
        <i/>
        <sz val="9"/>
        <color theme="0"/>
        <rFont val="Calibri"/>
        <family val="2"/>
      </rPr>
      <t>Road Vehicle Standards Act 2018</t>
    </r>
    <r>
      <rPr>
        <sz val="9"/>
        <color theme="0"/>
        <rFont val="Calibri"/>
        <family val="2"/>
      </rPr>
      <t xml:space="preserve"> (RVSA), including road vehicle recall notices published on the department's website. The statistics are consistent with and promote the purposes of the RAV by making publicly-available information about vehicles suitable to be sold, leased or otherwise provided for use within Australia more readily accessible to industry, consumers and the broader community. BITRE has made all reasonable efforts to ensure these statistics are an accurate reporting of all vehicle entries and recalls. Revisions to previously published estimates may occur where the RAV is updated to correct errors or remove entries.
The material contained in this publication is made available on the understanding that the Commonwealth is not providing professional advice, and that users exercise their own skill and care with respect to its use, and seek independent advice if necessary. The Commonwealth makes no representations or warranties as to the contents or accuracy of the information contained in this publication. To the extent permitted by law, the Commonwealth disclaims liability to any person or organisation in respect of anything done, or omitted to be done, in reliance upon information contained in this publication.</t>
    </r>
  </si>
  <si>
    <r>
      <t xml:space="preserve">BITRE's </t>
    </r>
    <r>
      <rPr>
        <i/>
        <sz val="10"/>
        <rFont val="Calibri"/>
        <family val="2"/>
        <scheme val="minor"/>
      </rPr>
      <t>Road vehicle entry and recall statistics</t>
    </r>
    <r>
      <rPr>
        <sz val="10"/>
        <rFont val="Calibri"/>
        <family val="2"/>
        <scheme val="minor"/>
      </rPr>
      <t xml:space="preserve"> provides monthly counts of all road vehicles entered on the Register of Approved Vehicles (RAV) and other selected activities governed under the </t>
    </r>
    <r>
      <rPr>
        <i/>
        <sz val="10"/>
        <rFont val="Calibri"/>
        <family val="2"/>
        <scheme val="minor"/>
      </rPr>
      <t>Road Vehicle Standards Act</t>
    </r>
    <r>
      <rPr>
        <sz val="10"/>
        <rFont val="Calibri"/>
        <family val="2"/>
        <scheme val="minor"/>
      </rPr>
      <t xml:space="preserve"> 2018 (RVSA), including road vehicle recall notices published on the department's website.
</t>
    </r>
    <r>
      <rPr>
        <sz val="1"/>
        <rFont val="Calibri"/>
        <family val="2"/>
        <scheme val="minor"/>
      </rPr>
      <t xml:space="preserve">
</t>
    </r>
    <r>
      <rPr>
        <sz val="10"/>
        <rFont val="Calibri"/>
        <family val="2"/>
        <scheme val="minor"/>
      </rPr>
      <t xml:space="preserve">The RVSA was introduced on 1 July 2021 to support the safety, environmental and anti-theft performance of all road vehicles being provided to the Australian market for the first time. The RVSA replaced the </t>
    </r>
    <r>
      <rPr>
        <i/>
        <sz val="10"/>
        <rFont val="Calibri"/>
        <family val="2"/>
        <scheme val="minor"/>
      </rPr>
      <t>Motor Vehicle Standards Act 1989</t>
    </r>
    <r>
      <rPr>
        <sz val="10"/>
        <rFont val="Calibri"/>
        <family val="2"/>
        <scheme val="minor"/>
      </rPr>
      <t xml:space="preserve"> (MVSA). Further information about the RVSA is available on the Road Vehicle Standards laws page on the department's website: https://www.infrastructure.gov.au/infrastructure-transport-vehicles/vehicles/road-vehicle-standards-laws.
</t>
    </r>
    <r>
      <rPr>
        <sz val="1"/>
        <rFont val="Calibri"/>
        <family val="2"/>
        <scheme val="minor"/>
      </rPr>
      <t xml:space="preserve">
</t>
    </r>
    <r>
      <rPr>
        <sz val="10"/>
        <rFont val="Calibri"/>
        <family val="2"/>
        <scheme val="minor"/>
      </rPr>
      <t xml:space="preserve">The RVSA established the RAV, an online publicly-searchable database of vehicles that have met the requirements of the RVSA and been approved for provision to the Australian market. The RAV includes new road vehicles constructed in Australia and new and second-hand road vehicles imported from overseas, and covers motorised, non-motorised road vehicles (e.g. trailers, caravans, trailed machinery) and special purpose vehicles. All road vehicles must be entered on the RAV before they are provided to the Australian market. An approval is required to import a road vehicle into Australia. The RAV is administered by the Road and Vehicle Safety Division, within the Department of Infrastructure, Transport, Regional Development, Communications, Sport and the Arts (the department).
</t>
    </r>
    <r>
      <rPr>
        <sz val="1"/>
        <rFont val="Calibri"/>
        <family val="2"/>
        <scheme val="minor"/>
      </rPr>
      <t xml:space="preserve">
</t>
    </r>
    <r>
      <rPr>
        <sz val="10"/>
        <rFont val="Calibri"/>
        <family val="2"/>
        <scheme val="minor"/>
      </rPr>
      <t>The statistics presented in this publication are consistent with and promote the purposes of the RAV by making publicly-available information about vehicles suitable to be sold, leased or otherwise provided for use within Australia more readily accessible to industry, consumers and the broader community.</t>
    </r>
  </si>
  <si>
    <t xml:space="preserve">Contents</t>
  </si>
  <si>
    <t xml:space="preserve">Acknowledgements</t>
  </si>
  <si>
    <t xml:space="preserve">BITRE acknowledges the assistance of colleagues from the Department's Road and Vehicle Safety Division in the provision of the RAV and vehicle recalls data. Compilation of the statistics and preparation of this report was undertaken by BITRE.</t>
  </si>
  <si>
    <t xml:space="preserve">Inquiries</t>
  </si>
  <si>
    <t xml:space="preserve">For further information about the estimates in this publication, contact:</t>
  </si>
  <si>
    <t xml:space="preserve">  Bureau of Infrastructure and Transport Research Economics (BITRE)</t>
  </si>
  <si>
    <t xml:space="preserve">  Department of Infrastructure, Transport, Regional Development, Communications, Sport and the Arts</t>
  </si>
  <si>
    <t xml:space="preserve">  GPO Box 501 Canberra ACT 2601</t>
  </si>
  <si>
    <t xml:space="preserve">  Email: bitre@infrastructure.gov.au</t>
  </si>
  <si>
    <t xml:space="preserve">  Website: www.bitre.gov.au</t>
  </si>
  <si>
    <t xml:space="preserve">© Commonwealth of Australia 2026</t>
  </si>
  <si>
    <t xml:space="preserve">Table 1  Total RAV entries, by approval category and month, January 2026</t>
  </si>
  <si>
    <t xml:space="preserve">Issue: January 2026</t>
  </si>
  <si>
    <t xml:space="preserve">Approval category</t>
  </si>
  <si>
    <t xml:space="preserve">Month</t>
  </si>
  <si>
    <t xml:space="preserve">Type approval</t>
  </si>
  <si>
    <t xml:space="preserve">Concessional approval</t>
  </si>
  <si>
    <t xml:space="preserve">Total</t>
  </si>
  <si>
    <t xml:space="preserve">Jan 2026</t>
  </si>
  <si>
    <t xml:space="preserve">Dec 2025</t>
  </si>
  <si>
    <t xml:space="preserve">Nov 2025</t>
  </si>
  <si>
    <t xml:space="preserve">Oct 2025</t>
  </si>
  <si>
    <t xml:space="preserve">Sep 2025</t>
  </si>
  <si>
    <t xml:space="preserve">Aug 2025</t>
  </si>
  <si>
    <t xml:space="preserve">Jul 2025</t>
  </si>
  <si>
    <t xml:space="preserve">Jun 2025</t>
  </si>
  <si>
    <t xml:space="preserve">May 2025</t>
  </si>
  <si>
    <t xml:space="preserve">Apr 2025</t>
  </si>
  <si>
    <t xml:space="preserve">Mar 2025</t>
  </si>
  <si>
    <t xml:space="preserve">Feb 2025</t>
  </si>
  <si>
    <t xml:space="preserve">Jan 2025</t>
  </si>
  <si>
    <t xml:space="preserve">Dec 2024</t>
  </si>
  <si>
    <t xml:space="preserve">Nov 2024</t>
  </si>
  <si>
    <t xml:space="preserve">Oct 2024</t>
  </si>
  <si>
    <t xml:space="preserve">Sep 2024</t>
  </si>
  <si>
    <t xml:space="preserve">Aug 2024</t>
  </si>
  <si>
    <t xml:space="preserve">Jul 2024</t>
  </si>
  <si>
    <t xml:space="preserve">Jun 2024</t>
  </si>
  <si>
    <t xml:space="preserve">May 2024</t>
  </si>
  <si>
    <t xml:space="preserve">Apr 2024</t>
  </si>
  <si>
    <t xml:space="preserve">Mar 2024</t>
  </si>
  <si>
    <t xml:space="preserve">Feb 2024</t>
  </si>
  <si>
    <t xml:space="preserve">Jan 2024</t>
  </si>
  <si>
    <t xml:space="preserve">a. Table may include revisions to previously published estimates arising from updates to the RAV to correct errors or remove entries.</t>
  </si>
  <si>
    <t xml:space="preserve">b. RAV transition period: 1 July 2021 to 30 June 2023 -- Pre-July 2023 RAV entries are not necessarily a full enumeration of all vehicles entering the Australian market (see Explanatory Notes for details).</t>
  </si>
  <si>
    <t xml:space="preserve">c. Total excludes Second Stage of Manufacture vehicles.</t>
  </si>
  <si>
    <t xml:space="preserve">Sources: RAV and BITRE estimates.</t>
  </si>
  <si>
    <t xml:space="preserve">Total RAV entries, by approval category and month, January 2026</t>
  </si>
  <si>
    <t xml:space="preserve">Table 2  Type approved RAV entries, by entry pathway and month, January 2026</t>
  </si>
  <si>
    <t xml:space="preserve">Type approvals</t>
  </si>
  <si>
    <t xml:space="preserve">Standard</t>
  </si>
  <si>
    <t xml:space="preserve">Non-standard</t>
  </si>
  <si>
    <t xml:space="preserve">SSM</t>
  </si>
  <si>
    <t xml:space="preserve">Type approved RAV entries, by entry pathway and month, January 2026</t>
  </si>
  <si>
    <t xml:space="preserve">Table 3  Concessional RAV entry approval entries, by entry pathway and month, January 2026</t>
  </si>
  <si>
    <t xml:space="preserve">Concessional RAV entry approvals</t>
  </si>
  <si>
    <t xml:space="preserve">RAWS-SEV</t>
  </si>
  <si>
    <t xml:space="preserve">RAWS-SSM</t>
  </si>
  <si>
    <t xml:space="preserve">Trailer</t>
  </si>
  <si>
    <t xml:space="preserve">Older vehicle</t>
  </si>
  <si>
    <t xml:space="preserve">SPV</t>
  </si>
  <si>
    <t xml:space="preserve">Personal</t>
  </si>
  <si>
    <t xml:space="preserve">RAV suitable</t>
  </si>
  <si>
    <t xml:space="preserve">c. RAWS: Registered Automotive Workshop Scheme; SSM: Second stage of manufacture; SEV: Specialist and Enthusiast Vehicle; SPV: Special Purpose Vehicle.</t>
  </si>
  <si>
    <t xml:space="preserve">d. Total excludes Second Stage of Manufacture vehicles.</t>
  </si>
  <si>
    <t xml:space="preserve">Concessional RAV entry approval entries, by entry pathway and month, January 2026</t>
  </si>
  <si>
    <t xml:space="preserve">Table 4  Type approved RAV entries, motor vehicles, by vehicle type and month, January 2026</t>
  </si>
  <si>
    <t xml:space="preserve">Passenger vehicles</t>
  </si>
  <si>
    <t xml:space="preserve">Light commercial vehicles</t>
  </si>
  <si>
    <t xml:space="preserve">Medium goods vehicles</t>
  </si>
  <si>
    <t xml:space="preserve">Heavy goods vehicles</t>
  </si>
  <si>
    <t xml:space="preserve">Buses</t>
  </si>
  <si>
    <t xml:space="preserve">Motorcycles</t>
  </si>
  <si>
    <t xml:space="preserve">Type approved RAV entries, motor vehicles, by vehicle type and month, January 2026</t>
  </si>
  <si>
    <t xml:space="preserve">Table 5  Type approved RAV entries, trailers, by trailer type and month, January 2026</t>
  </si>
  <si>
    <t xml:space="preserve">Very light trailers</t>
  </si>
  <si>
    <t xml:space="preserve">Light trailers</t>
  </si>
  <si>
    <t xml:space="preserve">Medium trailers</t>
  </si>
  <si>
    <t xml:space="preserve">Heavy trailers</t>
  </si>
  <si>
    <t xml:space="preserve">b. Prior to the July 2024 issue, very light trailer RAV entries were not separately enumerated and combined with light trailer RAV entries.</t>
  </si>
  <si>
    <t xml:space="preserve">c. RAV transition period: 1 July 2021 to 30 June 2023 -- Pre-July 2023 RAV entries are not necessarily a full enumeration of all vehicles entering the Australian market (see Explanatory Notes for details).</t>
  </si>
  <si>
    <t xml:space="preserve">Type approved RAV entries, trailers, by trailer type and month, January 2026</t>
  </si>
  <si>
    <t xml:space="preserve">Table 6  Type approval RAV entries, passenger vehicles, top 30 makes, January 2026</t>
  </si>
  <si>
    <t xml:space="preserve">Rank</t>
  </si>
  <si>
    <t xml:space="preserve">Make</t>
  </si>
  <si>
    <t xml:space="preserve">Year to date</t>
  </si>
  <si>
    <t xml:space="preserve">Last 12 months</t>
  </si>
  <si>
    <t xml:space="preserve">1</t>
  </si>
  <si>
    <t xml:space="preserve">Toyota</t>
  </si>
  <si>
    <t xml:space="preserve">2</t>
  </si>
  <si>
    <t xml:space="preserve">Hyundai</t>
  </si>
  <si>
    <t xml:space="preserve">3</t>
  </si>
  <si>
    <t xml:space="preserve">Mazda</t>
  </si>
  <si>
    <t xml:space="preserve">4</t>
  </si>
  <si>
    <t xml:space="preserve">BYD</t>
  </si>
  <si>
    <t xml:space="preserve">5</t>
  </si>
  <si>
    <t xml:space="preserve">Haval</t>
  </si>
  <si>
    <t xml:space="preserve">6</t>
  </si>
  <si>
    <t xml:space="preserve">Nissan</t>
  </si>
  <si>
    <t xml:space="preserve">7</t>
  </si>
  <si>
    <t xml:space="preserve">Ford</t>
  </si>
  <si>
    <t xml:space="preserve">8</t>
  </si>
  <si>
    <t xml:space="preserve">Mercedes-Benz</t>
  </si>
  <si>
    <t xml:space="preserve">9</t>
  </si>
  <si>
    <t xml:space="preserve">Tesla</t>
  </si>
  <si>
    <t xml:space="preserve">10</t>
  </si>
  <si>
    <t xml:space="preserve">Audi</t>
  </si>
  <si>
    <t xml:space="preserve">11</t>
  </si>
  <si>
    <t xml:space="preserve">Chery</t>
  </si>
  <si>
    <t xml:space="preserve">12</t>
  </si>
  <si>
    <t xml:space="preserve">BMW</t>
  </si>
  <si>
    <t xml:space="preserve">13</t>
  </si>
  <si>
    <t xml:space="preserve">Subaru</t>
  </si>
  <si>
    <t xml:space="preserve">14</t>
  </si>
  <si>
    <t xml:space="preserve">Kia</t>
  </si>
  <si>
    <t xml:space="preserve">15</t>
  </si>
  <si>
    <t xml:space="preserve">Volkswagen</t>
  </si>
  <si>
    <t xml:space="preserve">16</t>
  </si>
  <si>
    <t xml:space="preserve">Lexus</t>
  </si>
  <si>
    <t xml:space="preserve">17</t>
  </si>
  <si>
    <t xml:space="preserve">MG</t>
  </si>
  <si>
    <t xml:space="preserve">18</t>
  </si>
  <si>
    <t xml:space="preserve">Zeekr</t>
  </si>
  <si>
    <t xml:space="preserve">19</t>
  </si>
  <si>
    <t xml:space="preserve">Tank</t>
  </si>
  <si>
    <t xml:space="preserve">20</t>
  </si>
  <si>
    <t xml:space="preserve">Isuzu</t>
  </si>
  <si>
    <t xml:space="preserve">21</t>
  </si>
  <si>
    <t xml:space="preserve">Denza</t>
  </si>
  <si>
    <t xml:space="preserve">22</t>
  </si>
  <si>
    <t xml:space="preserve">Volvo</t>
  </si>
  <si>
    <t xml:space="preserve">23</t>
  </si>
  <si>
    <t xml:space="preserve">Porsche</t>
  </si>
  <si>
    <t xml:space="preserve">24</t>
  </si>
  <si>
    <t xml:space="preserve">Ora</t>
  </si>
  <si>
    <t xml:space="preserve">25</t>
  </si>
  <si>
    <t xml:space="preserve">Suzuki</t>
  </si>
  <si>
    <t xml:space="preserve">26</t>
  </si>
  <si>
    <t xml:space="preserve">GAC</t>
  </si>
  <si>
    <t xml:space="preserve">27</t>
  </si>
  <si>
    <t xml:space="preserve">Honda</t>
  </si>
  <si>
    <t xml:space="preserve">28</t>
  </si>
  <si>
    <t xml:space="preserve">Jaecoo</t>
  </si>
  <si>
    <t xml:space="preserve">29</t>
  </si>
  <si>
    <t xml:space="preserve">MINI</t>
  </si>
  <si>
    <t xml:space="preserve">30</t>
  </si>
  <si>
    <t xml:space="preserve">Mitsubishi</t>
  </si>
  <si>
    <t xml:space="preserve">31</t>
  </si>
  <si>
    <t xml:space="preserve">Other makes</t>
  </si>
  <si>
    <t xml:space="preserve">-</t>
  </si>
  <si>
    <t xml:space="preserve">a. Figures exclude Concessional Approval and Second Stage of Manufacture vehicles.</t>
  </si>
  <si>
    <t xml:space="preserve">Type approval RAV entries, passenger vehicles, top 30 makes, January 2026</t>
  </si>
  <si>
    <t xml:space="preserve">Table 7  Type approval RAV entries, light commercial vehicles, top 20 makes, January 2026</t>
  </si>
  <si>
    <t xml:space="preserve">Great Wall</t>
  </si>
  <si>
    <t xml:space="preserve">LDV</t>
  </si>
  <si>
    <t xml:space="preserve">Foton</t>
  </si>
  <si>
    <t xml:space="preserve">Renault</t>
  </si>
  <si>
    <t xml:space="preserve">Chevrolet</t>
  </si>
  <si>
    <t xml:space="preserve">Land Rover</t>
  </si>
  <si>
    <t xml:space="preserve">Peugeot</t>
  </si>
  <si>
    <t xml:space="preserve">Ssangyong</t>
  </si>
  <si>
    <t xml:space="preserve">Farizon</t>
  </si>
  <si>
    <t xml:space="preserve">Type approval RAV entries, light commercial vehicles, top 20 makes, January 2026</t>
  </si>
  <si>
    <t xml:space="preserve">Table 8  Type approval RAV entries, medium goods vehicles, top 20 makes, January 2026</t>
  </si>
  <si>
    <t xml:space="preserve">RAM</t>
  </si>
  <si>
    <t xml:space="preserve">Fuso</t>
  </si>
  <si>
    <t xml:space="preserve">IVECO</t>
  </si>
  <si>
    <t xml:space="preserve">Dodge</t>
  </si>
  <si>
    <t xml:space="preserve">Fiat</t>
  </si>
  <si>
    <t xml:space="preserve">Ineos</t>
  </si>
  <si>
    <t xml:space="preserve">Dayun</t>
  </si>
  <si>
    <t xml:space="preserve">Agrale Marrua</t>
  </si>
  <si>
    <t xml:space="preserve">BCI</t>
  </si>
  <si>
    <t xml:space="preserve">Type approval RAV entries, medium goods vehicles, top 20 makes, January 2026</t>
  </si>
  <si>
    <t xml:space="preserve">Table 9  Type approval RAV entries, heavy goods vehicles, top 15 makes, January 2026</t>
  </si>
  <si>
    <t xml:space="preserve">Scania</t>
  </si>
  <si>
    <t xml:space="preserve">Kenworth</t>
  </si>
  <si>
    <t xml:space="preserve">UD Trucks</t>
  </si>
  <si>
    <t xml:space="preserve">Mack</t>
  </si>
  <si>
    <t xml:space="preserve">Sinotruk</t>
  </si>
  <si>
    <t xml:space="preserve">FAW</t>
  </si>
  <si>
    <t xml:space="preserve">Western Star</t>
  </si>
  <si>
    <t xml:space="preserve">Freightliner</t>
  </si>
  <si>
    <t xml:space="preserve">Hino</t>
  </si>
  <si>
    <t xml:space="preserve">DAF</t>
  </si>
  <si>
    <t xml:space="preserve">Type approval RAV entries, heavy goods vehicles, top 15 makes, January 2026</t>
  </si>
  <si>
    <t xml:space="preserve">Table 10  Type approval RAV entries, light and heavy buses, top 20 makes, January 2026</t>
  </si>
  <si>
    <t xml:space="preserve">Volgren</t>
  </si>
  <si>
    <t xml:space="preserve">Yutong</t>
  </si>
  <si>
    <t xml:space="preserve">Gt</t>
  </si>
  <si>
    <t xml:space="preserve">Irizar</t>
  </si>
  <si>
    <t xml:space="preserve">Coach Design</t>
  </si>
  <si>
    <t xml:space="preserve">E.C.B.</t>
  </si>
  <si>
    <t xml:space="preserve">Bonluck</t>
  </si>
  <si>
    <t xml:space="preserve">Marcopolo</t>
  </si>
  <si>
    <t xml:space="preserve">MAN</t>
  </si>
  <si>
    <t xml:space="preserve">Odin</t>
  </si>
  <si>
    <t xml:space="preserve">Bustech</t>
  </si>
  <si>
    <t xml:space="preserve">Coach Concepts</t>
  </si>
  <si>
    <t xml:space="preserve">Hess</t>
  </si>
  <si>
    <t xml:space="preserve">Golden Dragon</t>
  </si>
  <si>
    <t xml:space="preserve">Type approval RAV entries, light and heavy buses, top 20 makes, January 2026</t>
  </si>
  <si>
    <t xml:space="preserve">Table 11  Type approval RAV entries, motorcycles, top 20 makes, January 2026</t>
  </si>
  <si>
    <t xml:space="preserve">Yamaha</t>
  </si>
  <si>
    <t xml:space="preserve">CFMoto</t>
  </si>
  <si>
    <t xml:space="preserve">Kawasaki</t>
  </si>
  <si>
    <t xml:space="preserve">Ubco</t>
  </si>
  <si>
    <t xml:space="preserve">KTM</t>
  </si>
  <si>
    <t xml:space="preserve">Royal Enfield</t>
  </si>
  <si>
    <t xml:space="preserve">Triumph</t>
  </si>
  <si>
    <t xml:space="preserve">Ducati</t>
  </si>
  <si>
    <t xml:space="preserve">Vespa</t>
  </si>
  <si>
    <t xml:space="preserve">Indian Motorcycles</t>
  </si>
  <si>
    <t xml:space="preserve">Husqvarna</t>
  </si>
  <si>
    <t xml:space="preserve">Surron</t>
  </si>
  <si>
    <t xml:space="preserve">Piaggio</t>
  </si>
  <si>
    <t xml:space="preserve">Beta</t>
  </si>
  <si>
    <t xml:space="preserve">SYM</t>
  </si>
  <si>
    <t xml:space="preserve">Moto Guzzi</t>
  </si>
  <si>
    <t xml:space="preserve">Fonzarelli</t>
  </si>
  <si>
    <t xml:space="preserve">Type approval RAV entries, motorcycles, top 20 makes, January 2026</t>
  </si>
  <si>
    <t xml:space="preserve">Table 12  Type approval RAV entries, passenger vehicles, top 25 makes and models, January 2026</t>
  </si>
  <si>
    <t xml:space="preserve">Model</t>
  </si>
  <si>
    <t xml:space="preserve">CAMRY</t>
  </si>
  <si>
    <t xml:space="preserve">LANDCRUISER PRADO</t>
  </si>
  <si>
    <t xml:space="preserve">COROLLA</t>
  </si>
  <si>
    <t xml:space="preserve">COROLLA CROSS</t>
  </si>
  <si>
    <t xml:space="preserve">YARIS CROSS</t>
  </si>
  <si>
    <t xml:space="preserve">LANDCRUISER</t>
  </si>
  <si>
    <t xml:space="preserve">KLUGER</t>
  </si>
  <si>
    <t xml:space="preserve">Other/Not stated</t>
  </si>
  <si>
    <t xml:space="preserve">KONA</t>
  </si>
  <si>
    <t xml:space="preserve">TUCSON</t>
  </si>
  <si>
    <t xml:space="preserve">SANTA FE</t>
  </si>
  <si>
    <t xml:space="preserve">VENUE</t>
  </si>
  <si>
    <t xml:space="preserve">I30</t>
  </si>
  <si>
    <t xml:space="preserve">LX3</t>
  </si>
  <si>
    <t xml:space="preserve">CX-5</t>
  </si>
  <si>
    <t xml:space="preserve">CX-30</t>
  </si>
  <si>
    <t xml:space="preserve">CX-3</t>
  </si>
  <si>
    <t xml:space="preserve">ATTO 3</t>
  </si>
  <si>
    <t xml:space="preserve">SEALION 7</t>
  </si>
  <si>
    <t xml:space="preserve">SEALION 8</t>
  </si>
  <si>
    <t xml:space="preserve">EQE</t>
  </si>
  <si>
    <t xml:space="preserve">ATTO 2</t>
  </si>
  <si>
    <t xml:space="preserve">SEAL</t>
  </si>
  <si>
    <t xml:space="preserve">JOLION</t>
  </si>
  <si>
    <t xml:space="preserve">H6</t>
  </si>
  <si>
    <t xml:space="preserve">X-TRAIL</t>
  </si>
  <si>
    <t xml:space="preserve">PATROL</t>
  </si>
  <si>
    <t xml:space="preserve">EVEREST</t>
  </si>
  <si>
    <t xml:space="preserve">X254</t>
  </si>
  <si>
    <t xml:space="preserve">H247</t>
  </si>
  <si>
    <t xml:space="preserve">V167</t>
  </si>
  <si>
    <t xml:space="preserve">177</t>
  </si>
  <si>
    <t xml:space="preserve">MODEL Y</t>
  </si>
  <si>
    <t xml:space="preserve">MODEL 3</t>
  </si>
  <si>
    <t xml:space="preserve">A3/S3/RS3</t>
  </si>
  <si>
    <t xml:space="preserve">Q5</t>
  </si>
  <si>
    <t xml:space="preserve">Q7</t>
  </si>
  <si>
    <t xml:space="preserve">A5/S6</t>
  </si>
  <si>
    <t xml:space="preserve">Q3</t>
  </si>
  <si>
    <t xml:space="preserve">Q2</t>
  </si>
  <si>
    <t xml:space="preserve">TIGGO 4</t>
  </si>
  <si>
    <t xml:space="preserve">TIGGO 8</t>
  </si>
  <si>
    <t xml:space="preserve">TIGGO 7</t>
  </si>
  <si>
    <t xml:space="preserve">X SERIES</t>
  </si>
  <si>
    <t xml:space="preserve">X3</t>
  </si>
  <si>
    <t xml:space="preserve">2 SERIES</t>
  </si>
  <si>
    <t xml:space="preserve">X1</t>
  </si>
  <si>
    <t xml:space="preserve">3 SERIES</t>
  </si>
  <si>
    <t xml:space="preserve">4 SERIES</t>
  </si>
  <si>
    <t xml:space="preserve">CROSSTREK</t>
  </si>
  <si>
    <t xml:space="preserve">FORESTER</t>
  </si>
  <si>
    <t xml:space="preserve">SOLTERRA</t>
  </si>
  <si>
    <t xml:space="preserve">SPORTAGE</t>
  </si>
  <si>
    <t xml:space="preserve">PICANTO</t>
  </si>
  <si>
    <t xml:space="preserve">K4</t>
  </si>
  <si>
    <t xml:space="preserve">RIO/STONIC</t>
  </si>
  <si>
    <t xml:space="preserve">SELTOS</t>
  </si>
  <si>
    <t xml:space="preserve">CARNIVAL</t>
  </si>
  <si>
    <t xml:space="preserve">GOLF</t>
  </si>
  <si>
    <t xml:space="preserve">TAYRON</t>
  </si>
  <si>
    <t xml:space="preserve">TIGUAN</t>
  </si>
  <si>
    <t xml:space="preserve">T-ROC</t>
  </si>
  <si>
    <t xml:space="preserve">NX AZ2</t>
  </si>
  <si>
    <t xml:space="preserve">RX AL3</t>
  </si>
  <si>
    <t xml:space="preserve">GX</t>
  </si>
  <si>
    <t xml:space="preserve">ES XZ1L</t>
  </si>
  <si>
    <t xml:space="preserve">ZS32</t>
  </si>
  <si>
    <t xml:space="preserve">HS</t>
  </si>
  <si>
    <t xml:space="preserve">MG3</t>
  </si>
  <si>
    <t xml:space="preserve">QS</t>
  </si>
  <si>
    <t xml:space="preserve">G00</t>
  </si>
  <si>
    <t xml:space="preserve">300</t>
  </si>
  <si>
    <t xml:space="preserve">500</t>
  </si>
  <si>
    <t xml:space="preserve">MU-X</t>
  </si>
  <si>
    <t xml:space="preserve">B5</t>
  </si>
  <si>
    <t xml:space="preserve">B8</t>
  </si>
  <si>
    <t xml:space="preserve">XC60</t>
  </si>
  <si>
    <t xml:space="preserve">EX30</t>
  </si>
  <si>
    <t xml:space="preserve">XC90</t>
  </si>
  <si>
    <t xml:space="preserve">CAYENNE</t>
  </si>
  <si>
    <t xml:space="preserve">911</t>
  </si>
  <si>
    <t xml:space="preserve">MACAN</t>
  </si>
  <si>
    <t xml:space="preserve">ES11</t>
  </si>
  <si>
    <t xml:space="preserve">JIMNY</t>
  </si>
  <si>
    <t xml:space="preserve">SWIFT</t>
  </si>
  <si>
    <t xml:space="preserve">All other makes</t>
  </si>
  <si>
    <t xml:space="preserve">Type approval RAV entries, passenger vehicles, top 25 makes and models, January 2026</t>
  </si>
  <si>
    <t xml:space="preserve">Table 13  Type approval RAV entries, light commercial vehicles, top 20 makes and models, January 2026</t>
  </si>
  <si>
    <t xml:space="preserve">HILUX</t>
  </si>
  <si>
    <t xml:space="preserve">HIACE</t>
  </si>
  <si>
    <t xml:space="preserve">RANGER</t>
  </si>
  <si>
    <t xml:space="preserve">TRANSIT</t>
  </si>
  <si>
    <t xml:space="preserve">TRITON</t>
  </si>
  <si>
    <t xml:space="preserve">CANNON</t>
  </si>
  <si>
    <t xml:space="preserve">D-MAX</t>
  </si>
  <si>
    <t xml:space="preserve">T60</t>
  </si>
  <si>
    <t xml:space="preserve">G10</t>
  </si>
  <si>
    <t xml:space="preserve">DELIVER 7</t>
  </si>
  <si>
    <t xml:space="preserve">AMAROK</t>
  </si>
  <si>
    <t xml:space="preserve">CADDY</t>
  </si>
  <si>
    <t xml:space="preserve">P4</t>
  </si>
  <si>
    <t xml:space="preserve">STARIA</t>
  </si>
  <si>
    <t xml:space="preserve">NAVARA</t>
  </si>
  <si>
    <t xml:space="preserve">TRAFIC</t>
  </si>
  <si>
    <t xml:space="preserve">KANGOO</t>
  </si>
  <si>
    <t xml:space="preserve">SILVERADO</t>
  </si>
  <si>
    <t xml:space="preserve">BT-50</t>
  </si>
  <si>
    <t xml:space="preserve">LENA</t>
  </si>
  <si>
    <t xml:space="preserve">RANGE ROVER</t>
  </si>
  <si>
    <t xml:space="preserve">U9</t>
  </si>
  <si>
    <t xml:space="preserve">TASMAN</t>
  </si>
  <si>
    <t xml:space="preserve">PARTNER</t>
  </si>
  <si>
    <t xml:space="preserve">EXPERT</t>
  </si>
  <si>
    <t xml:space="preserve">VITO</t>
  </si>
  <si>
    <t xml:space="preserve">MUSSO</t>
  </si>
  <si>
    <t xml:space="preserve">SUPERVAN</t>
  </si>
  <si>
    <t xml:space="preserve">Type approval RAV entries, light commercial vehicles, top 20 makes and models, January 2026</t>
  </si>
  <si>
    <t xml:space="preserve">Table 14  Type approval RAV entries, medium goods vehicles, top 20 makes and models, January 2026</t>
  </si>
  <si>
    <t xml:space="preserve">NR</t>
  </si>
  <si>
    <t xml:space="preserve">FR SERIES</t>
  </si>
  <si>
    <t xml:space="preserve">DELIVER 9</t>
  </si>
  <si>
    <t xml:space="preserve">SPRINTER</t>
  </si>
  <si>
    <t xml:space="preserve">RAM 1500</t>
  </si>
  <si>
    <t xml:space="preserve">TUNDRA</t>
  </si>
  <si>
    <t xml:space="preserve">CANTER</t>
  </si>
  <si>
    <t xml:space="preserve">FIGHTER</t>
  </si>
  <si>
    <t xml:space="preserve">CRAFTER</t>
  </si>
  <si>
    <t xml:space="preserve">DAILY</t>
  </si>
  <si>
    <t xml:space="preserve">RAM D1</t>
  </si>
  <si>
    <t xml:space="preserve">RAM DX</t>
  </si>
  <si>
    <t xml:space="preserve">DUCATO</t>
  </si>
  <si>
    <t xml:space="preserve">GRENADIER</t>
  </si>
  <si>
    <t xml:space="preserve">AUMARK</t>
  </si>
  <si>
    <t xml:space="preserve">DYQ-EV-AU</t>
  </si>
  <si>
    <t xml:space="preserve">BOXER</t>
  </si>
  <si>
    <t xml:space="preserve">MIGHTY</t>
  </si>
  <si>
    <t xml:space="preserve">PAVISE</t>
  </si>
  <si>
    <t xml:space="preserve">FT1J</t>
  </si>
  <si>
    <t xml:space="preserve">FE</t>
  </si>
  <si>
    <t xml:space="preserve">FD</t>
  </si>
  <si>
    <t xml:space="preserve">FC</t>
  </si>
  <si>
    <t xml:space="preserve">300 SERIES</t>
  </si>
  <si>
    <t xml:space="preserve">JAC</t>
  </si>
  <si>
    <t xml:space="preserve">N721</t>
  </si>
  <si>
    <t xml:space="preserve">HFC1048</t>
  </si>
  <si>
    <t xml:space="preserve">Type approval RAV entries, medium goods vehicles, top 20 makes and models, January 2026</t>
  </si>
  <si>
    <t xml:space="preserve">Table 15  Type approval RAV entries, heavy goods vehicles, top 20 makes and models, January 2026</t>
  </si>
  <si>
    <t xml:space="preserve">FR</t>
  </si>
  <si>
    <t xml:space="preserve">YS</t>
  </si>
  <si>
    <t xml:space="preserve">XR 3AXL</t>
  </si>
  <si>
    <t xml:space="preserve">XR</t>
  </si>
  <si>
    <t xml:space="preserve">FM</t>
  </si>
  <si>
    <t xml:space="preserve">FH</t>
  </si>
  <si>
    <t xml:space="preserve">P SERIES</t>
  </si>
  <si>
    <t xml:space="preserve">R SERIES</t>
  </si>
  <si>
    <t xml:space="preserve">G SERIES</t>
  </si>
  <si>
    <t xml:space="preserve">T-SERIES</t>
  </si>
  <si>
    <t xml:space="preserve">T909</t>
  </si>
  <si>
    <t xml:space="preserve">T659</t>
  </si>
  <si>
    <t xml:space="preserve">K SERIES4</t>
  </si>
  <si>
    <t xml:space="preserve">CGB SERIES</t>
  </si>
  <si>
    <t xml:space="preserve">CWB SERIES</t>
  </si>
  <si>
    <t xml:space="preserve">CDB SERIES</t>
  </si>
  <si>
    <t xml:space="preserve">GWB SERIES</t>
  </si>
  <si>
    <t xml:space="preserve">CONDOR</t>
  </si>
  <si>
    <t xml:space="preserve">96X</t>
  </si>
  <si>
    <t xml:space="preserve">ATEGO</t>
  </si>
  <si>
    <t xml:space="preserve">SHOGUN</t>
  </si>
  <si>
    <t xml:space="preserve">FV SERIES</t>
  </si>
  <si>
    <t xml:space="preserve">EUROCARGO</t>
  </si>
  <si>
    <t xml:space="preserve">S-WAY</t>
  </si>
  <si>
    <t xml:space="preserve">ACCO</t>
  </si>
  <si>
    <t xml:space="preserve">SUPERLINER</t>
  </si>
  <si>
    <t xml:space="preserve">ANTHEM</t>
  </si>
  <si>
    <t xml:space="preserve">TRIDENT</t>
  </si>
  <si>
    <t xml:space="preserve">G5S</t>
  </si>
  <si>
    <t xml:space="preserve">G7S</t>
  </si>
  <si>
    <t xml:space="preserve">C9</t>
  </si>
  <si>
    <t xml:space="preserve">J7</t>
  </si>
  <si>
    <t xml:space="preserve">X-SERIES</t>
  </si>
  <si>
    <t xml:space="preserve">CASCADIA</t>
  </si>
  <si>
    <t xml:space="preserve">FS</t>
  </si>
  <si>
    <t xml:space="preserve">SS</t>
  </si>
  <si>
    <t xml:space="preserve">TGM</t>
  </si>
  <si>
    <t xml:space="preserve">TGA</t>
  </si>
  <si>
    <t xml:space="preserve">TG4</t>
  </si>
  <si>
    <t xml:space="preserve">Type approval RAV entries, heavy goods vehicles, top 20 makes and models, January 2026</t>
  </si>
  <si>
    <t xml:space="preserve">Table 16  Type approval RAV entries, light and heavy buses, top 20 makes and models, January 2026</t>
  </si>
  <si>
    <t xml:space="preserve">2 AXLE OMNIBUS</t>
  </si>
  <si>
    <t xml:space="preserve">C12</t>
  </si>
  <si>
    <t xml:space="preserve">D7</t>
  </si>
  <si>
    <t xml:space="preserve">C10</t>
  </si>
  <si>
    <t xml:space="preserve">E12</t>
  </si>
  <si>
    <t xml:space="preserve">ROSA</t>
  </si>
  <si>
    <t xml:space="preserve">TOURING</t>
  </si>
  <si>
    <t xml:space="preserve">COACH</t>
  </si>
  <si>
    <t xml:space="preserve">I6 2 AXLE COACH OD</t>
  </si>
  <si>
    <t xml:space="preserve">GTK6122BEVA</t>
  </si>
  <si>
    <t xml:space="preserve">PK6127A</t>
  </si>
  <si>
    <t xml:space="preserve">PK6137A OD</t>
  </si>
  <si>
    <t xml:space="preserve">COLT</t>
  </si>
  <si>
    <t xml:space="preserve">OMNIBUS</t>
  </si>
  <si>
    <t xml:space="preserve">COACH 2 AXLE PLUS</t>
  </si>
  <si>
    <t xml:space="preserve">COACH 2 AXLE</t>
  </si>
  <si>
    <t xml:space="preserve">AUDACE</t>
  </si>
  <si>
    <t xml:space="preserve">SLF MAN</t>
  </si>
  <si>
    <t xml:space="preserve">BJ6129</t>
  </si>
  <si>
    <t xml:space="preserve">LIGHTRAM</t>
  </si>
  <si>
    <t xml:space="preserve">EXPLORER</t>
  </si>
  <si>
    <t xml:space="preserve">King Long</t>
  </si>
  <si>
    <t xml:space="preserve">6911AY</t>
  </si>
  <si>
    <t xml:space="preserve">Type approval RAV entries, light and heavy buses, top 20 makes and models, January 2026</t>
  </si>
  <si>
    <t xml:space="preserve">Table 17  Type approval RAV entries, motorcycles, top 20 makes and models, January 2026</t>
  </si>
  <si>
    <t xml:space="preserve">WR SERIES</t>
  </si>
  <si>
    <t xml:space="preserve">MTN320</t>
  </si>
  <si>
    <t xml:space="preserve">YZF SERIES</t>
  </si>
  <si>
    <t xml:space="preserve">GPD155D</t>
  </si>
  <si>
    <t xml:space="preserve">YZF320</t>
  </si>
  <si>
    <t xml:space="preserve">YZF1000</t>
  </si>
  <si>
    <t xml:space="preserve">SEH2</t>
  </si>
  <si>
    <t xml:space="preserve">MTN890</t>
  </si>
  <si>
    <t xml:space="preserve">CF400</t>
  </si>
  <si>
    <t xml:space="preserve">800MT-X</t>
  </si>
  <si>
    <t xml:space="preserve">450CL</t>
  </si>
  <si>
    <t xml:space="preserve">150SC</t>
  </si>
  <si>
    <t xml:space="preserve">NAVI</t>
  </si>
  <si>
    <t xml:space="preserve">WW125</t>
  </si>
  <si>
    <t xml:space="preserve">GB350</t>
  </si>
  <si>
    <t xml:space="preserve">CMX500</t>
  </si>
  <si>
    <t xml:space="preserve">CRF300</t>
  </si>
  <si>
    <t xml:space="preserve">CBF125</t>
  </si>
  <si>
    <t xml:space="preserve">NX500</t>
  </si>
  <si>
    <t xml:space="preserve">CRF450</t>
  </si>
  <si>
    <t xml:space="preserve">CBR650R</t>
  </si>
  <si>
    <t xml:space="preserve">CBR600</t>
  </si>
  <si>
    <t xml:space="preserve">CBR500R</t>
  </si>
  <si>
    <t xml:space="preserve">EX400</t>
  </si>
  <si>
    <t xml:space="preserve">EX650</t>
  </si>
  <si>
    <t xml:space="preserve">Z900</t>
  </si>
  <si>
    <t xml:space="preserve">ZR902A</t>
  </si>
  <si>
    <t xml:space="preserve">KL650</t>
  </si>
  <si>
    <t xml:space="preserve">ZX636</t>
  </si>
  <si>
    <t xml:space="preserve">DUTY</t>
  </si>
  <si>
    <t xml:space="preserve">R1300GS</t>
  </si>
  <si>
    <t xml:space="preserve">S1000</t>
  </si>
  <si>
    <t xml:space="preserve">K8X</t>
  </si>
  <si>
    <t xml:space="preserve">G310</t>
  </si>
  <si>
    <t xml:space="preserve">R18</t>
  </si>
  <si>
    <t xml:space="preserve">R12</t>
  </si>
  <si>
    <t xml:space="preserve">2T-EXC</t>
  </si>
  <si>
    <t xml:space="preserve">ADVENTURE</t>
  </si>
  <si>
    <t xml:space="preserve">4T-EXC</t>
  </si>
  <si>
    <t xml:space="preserve">HIMALAYAN 450</t>
  </si>
  <si>
    <t xml:space="preserve">J1</t>
  </si>
  <si>
    <t xml:space="preserve">CNEX</t>
  </si>
  <si>
    <t xml:space="preserve">BONNEVILLE T120</t>
  </si>
  <si>
    <t xml:space="preserve">TIGER SPORT 800</t>
  </si>
  <si>
    <t xml:space="preserve">H801</t>
  </si>
  <si>
    <t xml:space="preserve">TIGER 900 GT</t>
  </si>
  <si>
    <t xml:space="preserve">BONNEVILLE T100</t>
  </si>
  <si>
    <t xml:space="preserve">DW50</t>
  </si>
  <si>
    <t xml:space="preserve">DR-Z400</t>
  </si>
  <si>
    <t xml:space="preserve">DL800</t>
  </si>
  <si>
    <t xml:space="preserve">GSX800</t>
  </si>
  <si>
    <t xml:space="preserve">UK110</t>
  </si>
  <si>
    <t xml:space="preserve">DS250</t>
  </si>
  <si>
    <t xml:space="preserve">GSX250</t>
  </si>
  <si>
    <t xml:space="preserve">GSX-S1000</t>
  </si>
  <si>
    <t xml:space="preserve">DL650</t>
  </si>
  <si>
    <t xml:space="preserve">3H</t>
  </si>
  <si>
    <t xml:space="preserve">PANIGALE V4</t>
  </si>
  <si>
    <t xml:space="preserve">MULTISTRADA V4</t>
  </si>
  <si>
    <t xml:space="preserve">DIAVEL V4</t>
  </si>
  <si>
    <t xml:space="preserve">SCRAMBLER</t>
  </si>
  <si>
    <t xml:space="preserve">GTS SERIES</t>
  </si>
  <si>
    <t xml:space="preserve">PV/SP SERIES</t>
  </si>
  <si>
    <t xml:space="preserve">SCOUT</t>
  </si>
  <si>
    <t xml:space="preserve">CHALLENGER</t>
  </si>
  <si>
    <t xml:space="preserve">ULTRA BEE</t>
  </si>
  <si>
    <t xml:space="preserve">MEDLEY</t>
  </si>
  <si>
    <t xml:space="preserve">CLASSIC</t>
  </si>
  <si>
    <t xml:space="preserve">CROX 50</t>
  </si>
  <si>
    <t xml:space="preserve">SYMPHONY</t>
  </si>
  <si>
    <t xml:space="preserve">ORBIT III</t>
  </si>
  <si>
    <t xml:space="preserve">RR</t>
  </si>
  <si>
    <t xml:space="preserve">EX</t>
  </si>
  <si>
    <t xml:space="preserve">MP</t>
  </si>
  <si>
    <t xml:space="preserve">V85</t>
  </si>
  <si>
    <t xml:space="preserve">Harley Davidson</t>
  </si>
  <si>
    <t xml:space="preserve">CRU SERIES</t>
  </si>
  <si>
    <t xml:space="preserve">RMX SERIES</t>
  </si>
  <si>
    <t xml:space="preserve">FLH SERIES</t>
  </si>
  <si>
    <t xml:space="preserve">Type approval RAV entries, motorcycles, top 20 makes and models, January 2026</t>
  </si>
  <si>
    <t xml:space="preserve">Table 18  Concessional approval RAV entries, by vehicle type and month, January 2026</t>
  </si>
  <si>
    <t xml:space="preserve">Not stated</t>
  </si>
  <si>
    <t xml:space="preserve">Concessional approval RAV entries, by vehicle type and month, January 2026</t>
  </si>
  <si>
    <t xml:space="preserve">Table 19  Concessional approval RAV entries, by vehicle build year, January 2026</t>
  </si>
  <si>
    <t xml:space="preserve">Year of manufacture</t>
  </si>
  <si>
    <t xml:space="preserve">2026</t>
  </si>
  <si>
    <t xml:space="preserve">2025</t>
  </si>
  <si>
    <t xml:space="preserve">2024</t>
  </si>
  <si>
    <t xml:space="preserve">2023</t>
  </si>
  <si>
    <t xml:space="preserve">2022</t>
  </si>
  <si>
    <t xml:space="preserve">2021</t>
  </si>
  <si>
    <t xml:space="preserve">2020</t>
  </si>
  <si>
    <t xml:space="preserve">2019</t>
  </si>
  <si>
    <t xml:space="preserve">2018</t>
  </si>
  <si>
    <t xml:space="preserve">2017</t>
  </si>
  <si>
    <t xml:space="preserve">2016</t>
  </si>
  <si>
    <t xml:space="preserve">2015</t>
  </si>
  <si>
    <t xml:space="preserve">2014</t>
  </si>
  <si>
    <t xml:space="preserve">2013</t>
  </si>
  <si>
    <t xml:space="preserve">2012</t>
  </si>
  <si>
    <t xml:space="preserve">2011</t>
  </si>
  <si>
    <t xml:space="preserve">2001-2010</t>
  </si>
  <si>
    <t xml:space="preserve">1991-2000</t>
  </si>
  <si>
    <t xml:space="preserve">1981-1990</t>
  </si>
  <si>
    <t xml:space="preserve">1971-1980</t>
  </si>
  <si>
    <t xml:space="preserve">1961-1970</t>
  </si>
  <si>
    <t xml:space="preserve">1951-1960</t>
  </si>
  <si>
    <t xml:space="preserve">1900-1950</t>
  </si>
  <si>
    <t xml:space="preserve">Pre-1900</t>
  </si>
  <si>
    <t xml:space="preserve">Concessional approval RAV entries, by vehicle build year, January 2026</t>
  </si>
  <si>
    <t xml:space="preserve">Table 20  Specialist and Enthusiast Vehicle RAV entries, by SEV category and month, January 2026</t>
  </si>
  <si>
    <t xml:space="preserve">Campervans and Motorhomes</t>
  </si>
  <si>
    <t xml:space="preserve">Environmental</t>
  </si>
  <si>
    <t xml:space="preserve">Left-Hand Drive</t>
  </si>
  <si>
    <t xml:space="preserve">Mobility</t>
  </si>
  <si>
    <t xml:space="preserve">Performance</t>
  </si>
  <si>
    <t xml:space="preserve">Rarity</t>
  </si>
  <si>
    <t xml:space="preserve">Specialist and Enthusiast Vehicle RAV entries, by SEV category and month, January 2026</t>
  </si>
  <si>
    <t xml:space="preserve">Table 21  Specialist and Enthusiast Vehicle RAV entries, by vehicle type, January 2026</t>
  </si>
  <si>
    <t xml:space="preserve">Specialist and Enthusiast Vehicle RAV entries, by vehicle type, January 2026</t>
  </si>
  <si>
    <t xml:space="preserve">Table 22  Specialist and Enthusiast Vehicle RAV entries, top 20 makes and models, by vehicle type, January 2026</t>
  </si>
  <si>
    <t xml:space="preserve">Make-model</t>
  </si>
  <si>
    <t xml:space="preserve">Vehicle type</t>
  </si>
  <si>
    <t xml:space="preserve">Toyota CROWN</t>
  </si>
  <si>
    <t xml:space="preserve">Toyota COROLLA</t>
  </si>
  <si>
    <t xml:space="preserve">Toyota HIACE</t>
  </si>
  <si>
    <t xml:space="preserve">Toyota ALPHARD</t>
  </si>
  <si>
    <t xml:space="preserve">Toyota PRIUS</t>
  </si>
  <si>
    <t xml:space="preserve">Honda ODYSSEY</t>
  </si>
  <si>
    <t xml:space="preserve">Honda GRACE</t>
  </si>
  <si>
    <t xml:space="preserve">Toyota AQUA</t>
  </si>
  <si>
    <t xml:space="preserve">Toyota C-HR</t>
  </si>
  <si>
    <t xml:space="preserve">Honda FIT</t>
  </si>
  <si>
    <t xml:space="preserve">Toyota ESTIMA</t>
  </si>
  <si>
    <t xml:space="preserve">Toyota YARIS</t>
  </si>
  <si>
    <t xml:space="preserve">Daihatsu HIJET</t>
  </si>
  <si>
    <t xml:space="preserve">Honda VEZEL</t>
  </si>
  <si>
    <t xml:space="preserve">Nissan SKYLINE</t>
  </si>
  <si>
    <t xml:space="preserve">Lexus LS460</t>
  </si>
  <si>
    <t xml:space="preserve">Mitsubishi DELICA</t>
  </si>
  <si>
    <t xml:space="preserve">Subaru IMPREZA</t>
  </si>
  <si>
    <t xml:space="preserve">Suzuki CARRY</t>
  </si>
  <si>
    <t xml:space="preserve">All other</t>
  </si>
  <si>
    <t xml:space="preserve">Various</t>
  </si>
  <si>
    <t xml:space="preserve">Specialist and Enthusiast Vehicle RAV entries, top 20 makes and models, by vehicle type, January 2026</t>
  </si>
  <si>
    <t xml:space="preserve">Table 23  Second Stage of Manufacture RAV entries, by vehicle type and month, January 2026</t>
  </si>
  <si>
    <t xml:space="preserve">Second Stage of Manufacture RAV entries, by vehicle type and month, January 2026</t>
  </si>
  <si>
    <t xml:space="preserve">Table 24  Second Stage of Manufacture RAV entries, top 10 makes and models, January 2026</t>
  </si>
  <si>
    <t xml:space="preserve">PRADO</t>
  </si>
  <si>
    <t xml:space="preserve">Second Stage of Manufacture RAV entries, top 10 makes and models, January 2026</t>
  </si>
  <si>
    <t xml:space="preserve">Table 25  RAV entries of low ATM trailers (excluding caravans and camper trailers), top 20 makes, January 2026</t>
  </si>
  <si>
    <t xml:space="preserve">Victorian Trailers</t>
  </si>
  <si>
    <t xml:space="preserve">Stonegate Industries</t>
  </si>
  <si>
    <t xml:space="preserve">Century Trailers</t>
  </si>
  <si>
    <t xml:space="preserve">Telwater</t>
  </si>
  <si>
    <t xml:space="preserve">Coastmac Trailers</t>
  </si>
  <si>
    <t xml:space="preserve">Superior Trailers</t>
  </si>
  <si>
    <t xml:space="preserve">MW Manufacturing</t>
  </si>
  <si>
    <t xml:space="preserve">King Kong Trailers</t>
  </si>
  <si>
    <t xml:space="preserve">Dunbier</t>
  </si>
  <si>
    <t xml:space="preserve">Bigman Trailer</t>
  </si>
  <si>
    <t xml:space="preserve">U-Haul Australia</t>
  </si>
  <si>
    <t xml:space="preserve">John Papas Trailers</t>
  </si>
  <si>
    <t xml:space="preserve">Cruiser Trailer And Chassis</t>
  </si>
  <si>
    <t xml:space="preserve">Towrex Trailers</t>
  </si>
  <si>
    <t xml:space="preserve">Modern Trailers</t>
  </si>
  <si>
    <t xml:space="preserve">Titanium</t>
  </si>
  <si>
    <t xml:space="preserve">Basic Trailers</t>
  </si>
  <si>
    <t xml:space="preserve">Brian James Trailers</t>
  </si>
  <si>
    <t xml:space="preserve">Zhenjiang - SWT Metal Products</t>
  </si>
  <si>
    <t xml:space="preserve">Nbt Trailers</t>
  </si>
  <si>
    <t xml:space="preserve">a. Low ATM trailer estimates are derived by removing caravans and camper trailers from all trailers with an ATM of 4,500kg or less.</t>
  </si>
  <si>
    <t xml:space="preserve">RAV entries of low ATM trailers (excluding caravans and camper trailers), top 20 makes, January 2026</t>
  </si>
  <si>
    <t xml:space="preserve">Table 26  RAV entries of low ATM trailers (excluding caravans and camper trailers), by tare weight, January 2026</t>
  </si>
  <si>
    <t xml:space="preserve">Tare weight</t>
  </si>
  <si>
    <t xml:space="preserve">&lt;= 500 kilograms</t>
  </si>
  <si>
    <t xml:space="preserve">&gt; 500 and &lt;= 750 kilograms</t>
  </si>
  <si>
    <t xml:space="preserve">&gt; 750 and &lt;= 1000 kilograms</t>
  </si>
  <si>
    <t xml:space="preserve">&gt; 1000 and &lt;= 1500 kilograms</t>
  </si>
  <si>
    <t xml:space="preserve">&gt; 1500 and &lt;= 2000 kilograms</t>
  </si>
  <si>
    <t xml:space="preserve">&gt; 2000 and &lt;= 2500 kilograms</t>
  </si>
  <si>
    <t xml:space="preserve">&gt; 2500 and &lt;= 3000 kilograms</t>
  </si>
  <si>
    <t xml:space="preserve">&gt; 3000 and &lt;= 3500 kilograms</t>
  </si>
  <si>
    <t xml:space="preserve">Other / Not stated</t>
  </si>
  <si>
    <t xml:space="preserve">RAV entries of low ATM trailers (excluding caravans and camper trailers), by tare weight, January 2026</t>
  </si>
  <si>
    <t xml:space="preserve">Table 27  RAV entries of high ATM trailers (excluding caravans and camper trailers), top 20 makes, January 2026</t>
  </si>
  <si>
    <t xml:space="preserve">Vawdrey</t>
  </si>
  <si>
    <t xml:space="preserve">Maxitrans</t>
  </si>
  <si>
    <t xml:space="preserve">Howard Porter</t>
  </si>
  <si>
    <t xml:space="preserve">Bruce Rock Engineering</t>
  </si>
  <si>
    <t xml:space="preserve">FWR Trailers</t>
  </si>
  <si>
    <t xml:space="preserve">Barker Trailers</t>
  </si>
  <si>
    <t xml:space="preserve">Lionel Moore</t>
  </si>
  <si>
    <t xml:space="preserve">AAA Trailers</t>
  </si>
  <si>
    <t xml:space="preserve">Midland</t>
  </si>
  <si>
    <t xml:space="preserve">Cimcau</t>
  </si>
  <si>
    <t xml:space="preserve">Freightmore Transport</t>
  </si>
  <si>
    <t xml:space="preserve">Krueger</t>
  </si>
  <si>
    <t xml:space="preserve">Tip Trailers R Us</t>
  </si>
  <si>
    <t xml:space="preserve">FTE Trailers</t>
  </si>
  <si>
    <t xml:space="preserve">Stonestar</t>
  </si>
  <si>
    <t xml:space="preserve">Custom Quip Engineering</t>
  </si>
  <si>
    <t xml:space="preserve">Haulmark Trailers</t>
  </si>
  <si>
    <t xml:space="preserve">Drake</t>
  </si>
  <si>
    <t xml:space="preserve">Duraquip</t>
  </si>
  <si>
    <t xml:space="preserve">General Transport Equipment</t>
  </si>
  <si>
    <t xml:space="preserve">a. High ATM trailer estimates are derived by removing caravans and camper trailers from all trailers with an ATM over 4.5 tonnes.</t>
  </si>
  <si>
    <t xml:space="preserve">RAV entries of high ATM trailers (excluding caravans and camper trailers), top 20 makes, January 2026</t>
  </si>
  <si>
    <t xml:space="preserve">Table 28  RAV entries of high ATM trailers (excluding caravans and camper trailers), by aggregate trailer mass, January 2026</t>
  </si>
  <si>
    <t xml:space="preserve">Gross trailer mass</t>
  </si>
  <si>
    <t xml:space="preserve">&gt; 4.5 and &lt;= 7.5 tonnes</t>
  </si>
  <si>
    <t xml:space="preserve">&gt; 7.5 and &lt;= 10.0 tonnes</t>
  </si>
  <si>
    <t xml:space="preserve">&gt; 10.0 and &lt;= 15.0 tonnes</t>
  </si>
  <si>
    <t xml:space="preserve">&gt; 15.0 and &lt;= 20.0 tonnes</t>
  </si>
  <si>
    <t xml:space="preserve">&gt; 20.0 and &lt;= 25.0 tonnes</t>
  </si>
  <si>
    <t xml:space="preserve">&gt; 25.0 and &lt;= 30.0 tonnes</t>
  </si>
  <si>
    <t xml:space="preserve">&gt; 30.0 and &lt;= 35.0 tonnes</t>
  </si>
  <si>
    <t xml:space="preserve">&gt; 35.0 and &lt;= 40.0 tonnes</t>
  </si>
  <si>
    <t xml:space="preserve">&gt; 40.0 and &lt;= 45.0 tonnes</t>
  </si>
  <si>
    <t xml:space="preserve">&gt; 45.0 and &lt;= 50.0 tonnes</t>
  </si>
  <si>
    <t xml:space="preserve">&gt; 50.0 and &lt;= 55.0 tonnes</t>
  </si>
  <si>
    <t xml:space="preserve">&gt; 55.0 and &lt;= 60.0 tonnes</t>
  </si>
  <si>
    <t xml:space="preserve">&gt; 60.0 tonnes</t>
  </si>
  <si>
    <t xml:space="preserve">RAV entries of high ATM trailers (excluding caravans and camper trailers), by aggregate trailer mass, January 2026</t>
  </si>
  <si>
    <t xml:space="preserve">Table 29  RAV entries of caravans and camper trailers, top 20 makes, January 2026</t>
  </si>
  <si>
    <t xml:space="preserve">Austrack Campers</t>
  </si>
  <si>
    <t xml:space="preserve">Market Direct Campers</t>
  </si>
  <si>
    <t xml:space="preserve">Jayco</t>
  </si>
  <si>
    <t xml:space="preserve">Ezytrail</t>
  </si>
  <si>
    <t xml:space="preserve">Regent RV</t>
  </si>
  <si>
    <t xml:space="preserve">Crusader Caravans</t>
  </si>
  <si>
    <t xml:space="preserve">Stoney Creek Campers</t>
  </si>
  <si>
    <t xml:space="preserve">Design RV</t>
  </si>
  <si>
    <t xml:space="preserve">Supreme Caravans</t>
  </si>
  <si>
    <t xml:space="preserve">Essential Caravans</t>
  </si>
  <si>
    <t xml:space="preserve">Leader</t>
  </si>
  <si>
    <t xml:space="preserve">On The Move Caravans</t>
  </si>
  <si>
    <t xml:space="preserve">Arctic Campers</t>
  </si>
  <si>
    <t xml:space="preserve">Dreamhaven Caravans</t>
  </si>
  <si>
    <t xml:space="preserve">Jawa Off-Road Campers</t>
  </si>
  <si>
    <t xml:space="preserve">New Age Caravans</t>
  </si>
  <si>
    <t xml:space="preserve">Expanda Van Homes</t>
  </si>
  <si>
    <t xml:space="preserve">JB Caravans</t>
  </si>
  <si>
    <t xml:space="preserve">Network RV</t>
  </si>
  <si>
    <t xml:space="preserve">Mars Campers</t>
  </si>
  <si>
    <t xml:space="preserve">a. Caravan and camper trailer RAV entry estimates are derived from trailer make and model information supplied to the RAV, and may not fully enumerate all caravans and camper trailer RAV entries.</t>
  </si>
  <si>
    <t xml:space="preserve">RAV entries of caravans and camper trailers, top 20 makes, January 2026</t>
  </si>
  <si>
    <t xml:space="preserve">Table 30  RAV entries of caravans and camper trailers, by tare weight, January 2026</t>
  </si>
  <si>
    <t xml:space="preserve">&gt; 500 and &lt;= 1000 kilograms</t>
  </si>
  <si>
    <t xml:space="preserve">&gt; 3500 and &lt;= 5000 kilograms</t>
  </si>
  <si>
    <t xml:space="preserve">&gt; 5000 kilograms</t>
  </si>
  <si>
    <t xml:space="preserve">RAV entries of caravans and camper trailers, by tare weight, January 2026</t>
  </si>
  <si>
    <t xml:space="preserve">Table 31  Vehicle recall notices issued, by month of issue, January 2024 to January 2026</t>
  </si>
  <si>
    <t xml:space="preserve">Trucks and buses</t>
  </si>
  <si>
    <t xml:space="preserve">Caravans and motorhomes</t>
  </si>
  <si>
    <t xml:space="preserve">Trailers</t>
  </si>
  <si>
    <t xml:space="preserve">Other vehicles</t>
  </si>
  <si>
    <t xml:space="preserve">Sources: ROVER and BITRE estimates.</t>
  </si>
  <si>
    <t xml:space="preserve">Vehicle recall notices issued, by month of issue, January 2024 to January 2026</t>
  </si>
  <si>
    <t xml:space="preserve">Table 32  Vehicle recalls, total vehicles affected, by month of issue, January 2024 to January 2026</t>
  </si>
  <si>
    <t xml:space="preserve">Recall notice vehicle category</t>
  </si>
  <si>
    <t xml:space="preserve">Vehicle recalls, total vehicles affected, by month of issue, January 2024 to January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</si>
</sst>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2">
    <numFmt numFmtId="166" formatCode="#,##0"/>
    <numFmt numFmtId="167" formatCode="#,##0"/>
    <numFmt numFmtId="168" formatCode="#,##0"/>
    <numFmt numFmtId="169" formatCode="#,##0"/>
    <numFmt numFmtId="170" formatCode="#,##0"/>
    <numFmt numFmtId="171" formatCode="#,##0"/>
    <numFmt numFmtId="172" formatCode="#,##0"/>
    <numFmt numFmtId="173" formatCode="#,##0"/>
    <numFmt numFmtId="174" formatCode="#,##0"/>
    <numFmt numFmtId="175" formatCode="#,##0"/>
    <numFmt numFmtId="176" formatCode="#,##0"/>
    <numFmt numFmtId="177" formatCode="#,##0"/>
    <numFmt numFmtId="178" formatCode="#,##0"/>
    <numFmt numFmtId="179" formatCode="#,##0"/>
    <numFmt numFmtId="180" formatCode="#,##0"/>
    <numFmt numFmtId="181" formatCode="#,##0"/>
    <numFmt numFmtId="182" formatCode="#,##0"/>
    <numFmt numFmtId="183" formatCode="#,##0"/>
    <numFmt numFmtId="184" formatCode="#,##0"/>
    <numFmt numFmtId="185" formatCode="#,##0"/>
    <numFmt numFmtId="186" formatCode="#,##0"/>
    <numFmt numFmtId="187" formatCode="#,##0"/>
    <numFmt numFmtId="188" formatCode="#,##0"/>
    <numFmt numFmtId="189" formatCode="#,##0"/>
    <numFmt numFmtId="190" formatCode="#,##0"/>
    <numFmt numFmtId="191" formatCode="#,##0"/>
    <numFmt numFmtId="192" formatCode="#,##0"/>
    <numFmt numFmtId="193" formatCode="#,##0"/>
    <numFmt numFmtId="194" formatCode="#,##0"/>
    <numFmt numFmtId="195" formatCode="#,##0"/>
    <numFmt numFmtId="196" formatCode="#,##0"/>
    <numFmt numFmtId="197" formatCode="#,##0"/>
  </numFmts>
  <fonts count="25">
    <font>
      <sz val="8"/>
      <name val="Arial"/>
    </font>
    <font>
      <sz val="12"/>
      <color rgb="#000000"/>
      <name val="Calibri"/>
      <family val="2"/>
      <scheme val="minor"/>
      <b/>
    </font>
    <font>
      <sz val="10"/>
      <color rgb="#000000"/>
      <name val="Calibri"/>
      <family val="2"/>
      <scheme val="minor"/>
    </font>
    <font>
      <sz val="28"/>
      <color theme="1"/>
      <name val="Calibri"/>
      <family val="2"/>
      <scheme val="minor"/>
    </font>
    <font>
      <sz val="12"/>
      <color rgb="FFFFFFFF"/>
      <name val="Calibri"/>
      <family val="2"/>
      <scheme val="minor"/>
    </font>
    <font>
      <sz val="22"/>
      <color theme="0"/>
      <name val="Calibri"/>
      <family val="2"/>
      <scheme val="minor"/>
      <b/>
    </font>
    <font>
      <sz val="9"/>
      <color theme="0"/>
      <name val="Calibri"/>
      <family val="2"/>
    </font>
    <font>
      <sz val="12"/>
      <color rgb="FFFFFFFF"/>
      <name val="Calibri"/>
      <b/>
    </font>
    <font>
      <sz val="8"/>
      <color theme="10"/>
      <name val="Arial"/>
      <u val="single"/>
    </font>
    <font>
      <sz val="8"/>
      <color rgb="FF0000FF"/>
      <name val="Calibri"/>
    </font>
    <font>
      <sz val="9"/>
      <color rgb="#000000"/>
      <name val="Calibri"/>
    </font>
    <font>
      <sz val="9"/>
      <color theme="10"/>
      <name val="Calibri"/>
      <u val="single"/>
    </font>
    <font>
      <sz val="8"/>
      <color rgb="#000000"/>
      <name val="Arial"/>
      <family val="2"/>
      <b/>
    </font>
    <font>
      <sz val="8"/>
      <color rgb="FF0065A4"/>
      <name val="Arial"/>
      <family val="2"/>
      <b/>
    </font>
    <font>
      <sz val="8"/>
      <color rgb="FF0065A4"/>
      <name val="Arial"/>
      <b/>
    </font>
    <font>
      <sz val="8"/>
      <color rgb="#000000"/>
      <name val="Arial"/>
      <b/>
    </font>
    <font>
      <sz val="8"/>
      <color rgb="#000000"/>
      <name val="Arial"/>
    </font>
    <font>
      <sz val="8"/>
      <color rgb="#000000"/>
      <name val="Calibri"/>
    </font>
    <font>
      <sz val="8"/>
      <color theme="10"/>
      <name val="Calibri"/>
      <u val="single"/>
    </font>
    <font>
      <sz val="10"/>
      <color indexed="12"/>
      <name val="Arial"/>
      <family val="2"/>
      <u val="single"/>
    </font>
    <font>
      <sz val="14"/>
      <color rgb="#000000"/>
      <name val="Calibri"/>
      <family val="2"/>
      <scheme val="minor"/>
      <b/>
    </font>
    <font>
      <sz val="10"/>
      <color rgb="#000000"/>
      <name val="Arial"/>
      <family val="2"/>
    </font>
    <font>
      <sz val="10"/>
      <color rgb="#000000"/>
      <name val="Arial"/>
      <family val="2"/>
      <b/>
    </font>
    <font>
      <sz val="10"/>
      <color rgb="#000000"/>
      <name val="Calibri"/>
      <family val="2"/>
      <scheme val="minor"/>
      <b/>
    </font>
    <font>
      <sz val="10"/>
      <color indexed="12"/>
      <name val="Calibri"/>
      <family val="2"/>
      <scheme val="minor"/>
      <u val="single"/>
    </font>
  </fonts>
  <fills count="6">
    <fill>
      <patternFill patternType="none"/>
    </fill>
    <fill>
      <patternFill patternType="gray125"/>
    </fill>
    <fill>
      <patternFill patternType="solid">
        <fgColor indexed="9"/>
        <bgColor indexed="64"/>
      </patternFill>
    </fill>
    <fill>
      <patternFill patternType="solid">
        <fgColor rgb="FF0065A4"/>
        <bgColor indexed="64"/>
      </patternFill>
    </fill>
    <fill>
      <patternFill patternType="solid">
        <fgColor rgb="FF0065A4"/>
      </patternFill>
    </fill>
    <fill>
      <patternFill patternType="solid">
        <fgColor rgb="FF0065A9"/>
        <bgColor indexed="64"/>
      </patternFill>
    </fill>
  </fills>
  <borders count="2">
    <border>
      <left/>
      <right/>
      <top/>
      <bottom/>
      <diagonal/>
    </border>
    <border>
      <bottom style="thin">
        <color rgb="FF000000"/>
      </bottom>
    </border>
  </borders>
  <cellStyleXfs count="1">
    <xf numFmtId="0" fontId="0" fillId="0" borderId="0"/>
  </cellStyleXfs>
  <cellXfs count="102">
    <xf numFmtId="0" fontId="0" fillId="0" borderId="0" xfId="0"/>
    <xf numFmtId="0" fontId="1" fillId="0" borderId="0" xfId="0" applyFont="1"/>
    <xf numFmtId="0" fontId="2" fillId="2" borderId="0" xfId="0" applyFont="1" applyFill="1" applyAlignment="1">
      <alignment vertical="center"/>
    </xf>
    <xf numFmtId="0" fontId="3" fillId="3" borderId="0" xfId="0" applyFont="1" applyFill="1" applyAlignment="1">
      <alignment horizontal="center" vertical="center"/>
    </xf>
    <xf numFmtId="0" fontId="4" fillId="3" borderId="0" xfId="0" applyFont="1" applyFill="1"/>
    <xf numFmtId="0" fontId="5" fillId="3" borderId="0" xfId="0" applyFont="1" applyFill="1" applyAlignment="1">
      <alignment vertical="center"/>
    </xf>
    <xf numFmtId="0" fontId="3" fillId="0" borderId="0" xfId="0" applyFont="1"/>
    <xf numFmtId="0" fontId="6" fillId="3" borderId="0" xfId="0" applyFont="1" applyFill="1" applyAlignment="1">
      <alignment horizontal="left" vertical="justify" wrapText="1"/>
    </xf>
    <xf numFmtId="0" fontId="7" fillId="4" borderId="0" xfId="0" applyFont="1" applyFill="1" applyAlignment="1">
      <alignment horizontal="left" vertical="center" wrapText="1"/>
    </xf>
    <xf numFmtId="0" fontId="8" fillId="0" borderId="0" xfId="0" applyFont="1"/>
    <xf numFmtId="0" fontId="9" fillId="0" borderId="0" xfId="0" applyFont="1"/>
    <xf numFmtId="0" fontId="10" fillId="0" borderId="0" xfId="0" applyFont="1" applyAlignment="1">
      <alignment horizontal="left" vertical="top" wrapText="1"/>
    </xf>
    <xf numFmtId="0" fontId="10" fillId="0" borderId="0" xfId="0" applyFont="1" applyAlignment="1">
      <alignment horizontal="left" vertical="top"/>
    </xf>
    <xf numFmtId="0" fontId="11" fillId="0" borderId="0" xfId="0" applyFont="1" applyAlignment="1">
      <alignment horizontal="left" vertical="top"/>
    </xf>
    <xf numFmtId="0" fontId="4" fillId="5" borderId="0" xfId="0" applyFont="1" applyFill="1"/>
    <xf numFmtId="0" fontId="3" fillId="5" borderId="0" xfId="0" applyFont="1" applyFill="1" applyAlignment="1">
      <alignment horizontal="center" vertical="center"/>
    </xf>
    <xf numFmtId="0" fontId="12" fillId="0" borderId="0" xfId="0" applyFont="1"/>
    <xf numFmtId="0" fontId="5" fillId="5" borderId="0" xfId="0" applyFont="1" applyFill="1" applyAlignment="1">
      <alignment vertical="center"/>
    </xf>
    <xf numFmtId="0" fontId="13" fillId="0" borderId="0" xfId="0" applyFont="1"/>
    <xf numFmtId="0" fontId="3" fillId="0" borderId="0" xfId="0" applyFont="1" applyAlignment="1">
      <alignment horizontal="center" vertical="center"/>
    </xf>
    <xf numFmtId="0" fontId="3" fillId="5" borderId="0" xfId="0" applyFont="1" applyFill="1"/>
    <xf numFmtId="0" fontId="14" fillId="0" borderId="0" xfId="0" applyFont="1" applyAlignment="1">
      <alignment horizontal="left" wrapText="1"/>
    </xf>
    <xf numFmtId="0" fontId="15" fillId="0" borderId="1" xfId="0" applyFont="1" applyBorder="1" applyAlignment="1">
      <alignment horizontal="center" wrapText="1"/>
    </xf>
    <xf numFmtId="0" fontId="16" fillId="0" borderId="1" xfId="0" applyFont="1" applyBorder="1"/>
    <xf numFmtId="0" fontId="15" fillId="0" borderId="0" xfId="0" applyFont="1" applyAlignment="1">
      <alignment horizontal="left" wrapText="1"/>
    </xf>
    <xf numFmtId="166" fontId="16" fillId="0" borderId="0" xfId="0" applyFont="1" applyNumberFormat="1"/>
    <xf numFmtId="0" fontId="15" fillId="0" borderId="0" xfId="0" applyFont="1" applyAlignment="1">
      <alignment horizontal="right" wrapText="1"/>
    </xf>
    <xf numFmtId="166" fontId="16" fillId="0" borderId="1" xfId="0" applyFont="1" applyNumberFormat="1" applyBorder="1"/>
    <xf numFmtId="0" fontId="16" fillId="0" borderId="0" xfId="0" applyFont="1" applyAlignment="1">
      <alignment horizontal="left" vertical="top" wrapText="1"/>
    </xf>
    <xf numFmtId="0" fontId="17" fillId="0" borderId="0" xfId="0" applyFont="1" applyAlignment="1">
      <alignment horizontal="left" vertical="top"/>
    </xf>
    <xf numFmtId="0" fontId="18" fillId="0" borderId="0" xfId="0" applyFont="1" applyAlignment="1">
      <alignment horizontal="left" vertical="top"/>
    </xf>
    <xf numFmtId="167" fontId="16" fillId="0" borderId="0" xfId="0" applyFont="1" applyNumberFormat="1"/>
    <xf numFmtId="167" fontId="16" fillId="0" borderId="1" xfId="0" applyFont="1" applyNumberFormat="1" applyBorder="1"/>
    <xf numFmtId="168" fontId="16" fillId="0" borderId="0" xfId="0" applyFont="1" applyNumberFormat="1"/>
    <xf numFmtId="168" fontId="16" fillId="0" borderId="1" xfId="0" applyFont="1" applyNumberFormat="1" applyBorder="1"/>
    <xf numFmtId="169" fontId="16" fillId="0" borderId="0" xfId="0" applyFont="1" applyNumberFormat="1"/>
    <xf numFmtId="169" fontId="16" fillId="0" borderId="1" xfId="0" applyFont="1" applyNumberFormat="1" applyBorder="1"/>
    <xf numFmtId="170" fontId="16" fillId="0" borderId="0" xfId="0" applyFont="1" applyNumberFormat="1"/>
    <xf numFmtId="170" fontId="16" fillId="0" borderId="1" xfId="0" applyFont="1" applyNumberFormat="1" applyBorder="1"/>
    <xf numFmtId="171" fontId="16" fillId="0" borderId="0" xfId="0" applyFont="1" applyNumberFormat="1"/>
    <xf numFmtId="171" fontId="16" fillId="0" borderId="1" xfId="0" applyFont="1" applyNumberFormat="1" applyBorder="1"/>
    <xf numFmtId="172" fontId="16" fillId="0" borderId="0" xfId="0" applyFont="1" applyNumberFormat="1"/>
    <xf numFmtId="172" fontId="16" fillId="0" borderId="1" xfId="0" applyFont="1" applyNumberFormat="1" applyBorder="1"/>
    <xf numFmtId="173" fontId="16" fillId="0" borderId="0" xfId="0" applyFont="1" applyNumberFormat="1"/>
    <xf numFmtId="173" fontId="16" fillId="0" borderId="1" xfId="0" applyFont="1" applyNumberFormat="1" applyBorder="1"/>
    <xf numFmtId="174" fontId="16" fillId="0" borderId="0" xfId="0" applyFont="1" applyNumberFormat="1"/>
    <xf numFmtId="174" fontId="16" fillId="0" borderId="1" xfId="0" applyFont="1" applyNumberFormat="1" applyBorder="1"/>
    <xf numFmtId="175" fontId="16" fillId="0" borderId="0" xfId="0" applyFont="1" applyNumberFormat="1"/>
    <xf numFmtId="175" fontId="16" fillId="0" borderId="1" xfId="0" applyFont="1" applyNumberFormat="1" applyBorder="1"/>
    <xf numFmtId="176" fontId="16" fillId="0" borderId="0" xfId="0" applyFont="1" applyNumberFormat="1"/>
    <xf numFmtId="176" fontId="16" fillId="0" borderId="1" xfId="0" applyFont="1" applyNumberFormat="1" applyBorder="1"/>
    <xf numFmtId="177" fontId="16" fillId="0" borderId="0" xfId="0" applyFont="1" applyNumberFormat="1"/>
    <xf numFmtId="177" fontId="16" fillId="0" borderId="1" xfId="0" applyFont="1" applyNumberFormat="1" applyBorder="1"/>
    <xf numFmtId="0" fontId="16" fillId="0" borderId="1" xfId="0" applyFont="1" applyBorder="1" applyAlignment="1">
      <alignment horizontal="left" vertical="top" wrapText="1"/>
    </xf>
    <xf numFmtId="178" fontId="16" fillId="0" borderId="0" xfId="0" applyFont="1" applyNumberFormat="1"/>
    <xf numFmtId="178" fontId="16" fillId="0" borderId="1" xfId="0" applyFont="1" applyNumberFormat="1" applyBorder="1"/>
    <xf numFmtId="179" fontId="16" fillId="0" borderId="0" xfId="0" applyFont="1" applyNumberFormat="1"/>
    <xf numFmtId="179" fontId="16" fillId="0" borderId="1" xfId="0" applyFont="1" applyNumberFormat="1" applyBorder="1"/>
    <xf numFmtId="180" fontId="16" fillId="0" borderId="0" xfId="0" applyFont="1" applyNumberFormat="1"/>
    <xf numFmtId="180" fontId="16" fillId="0" borderId="1" xfId="0" applyFont="1" applyNumberFormat="1" applyBorder="1"/>
    <xf numFmtId="181" fontId="16" fillId="0" borderId="0" xfId="0" applyFont="1" applyNumberFormat="1"/>
    <xf numFmtId="181" fontId="16" fillId="0" borderId="1" xfId="0" applyFont="1" applyNumberFormat="1" applyBorder="1"/>
    <xf numFmtId="182" fontId="16" fillId="0" borderId="0" xfId="0" applyFont="1" applyNumberFormat="1"/>
    <xf numFmtId="182" fontId="16" fillId="0" borderId="1" xfId="0" applyFont="1" applyNumberFormat="1" applyBorder="1"/>
    <xf numFmtId="183" fontId="16" fillId="0" borderId="0" xfId="0" applyFont="1" applyNumberFormat="1"/>
    <xf numFmtId="183" fontId="16" fillId="0" borderId="1" xfId="0" applyFont="1" applyNumberFormat="1" applyBorder="1"/>
    <xf numFmtId="184" fontId="16" fillId="0" borderId="0" xfId="0" applyFont="1" applyNumberFormat="1"/>
    <xf numFmtId="184" fontId="16" fillId="0" borderId="1" xfId="0" applyFont="1" applyNumberFormat="1" applyBorder="1"/>
    <xf numFmtId="185" fontId="16" fillId="0" borderId="0" xfId="0" applyFont="1" applyNumberFormat="1"/>
    <xf numFmtId="185" fontId="16" fillId="0" borderId="1" xfId="0" applyFont="1" applyNumberFormat="1" applyBorder="1"/>
    <xf numFmtId="186" fontId="16" fillId="0" borderId="0" xfId="0" applyFont="1" applyNumberFormat="1"/>
    <xf numFmtId="186" fontId="16" fillId="0" borderId="1" xfId="0" applyFont="1" applyNumberFormat="1" applyBorder="1"/>
    <xf numFmtId="187" fontId="16" fillId="0" borderId="0" xfId="0" applyFont="1" applyNumberFormat="1"/>
    <xf numFmtId="187" fontId="16" fillId="0" borderId="1" xfId="0" applyFont="1" applyNumberFormat="1" applyBorder="1"/>
    <xf numFmtId="188" fontId="16" fillId="0" borderId="0" xfId="0" applyFont="1" applyNumberFormat="1"/>
    <xf numFmtId="188" fontId="16" fillId="0" borderId="1" xfId="0" applyFont="1" applyNumberFormat="1" applyBorder="1"/>
    <xf numFmtId="189" fontId="16" fillId="0" borderId="0" xfId="0" applyFont="1" applyNumberFormat="1"/>
    <xf numFmtId="189" fontId="16" fillId="0" borderId="1" xfId="0" applyFont="1" applyNumberFormat="1" applyBorder="1"/>
    <xf numFmtId="190" fontId="16" fillId="0" borderId="0" xfId="0" applyFont="1" applyNumberFormat="1"/>
    <xf numFmtId="190" fontId="16" fillId="0" borderId="1" xfId="0" applyFont="1" applyNumberFormat="1" applyBorder="1"/>
    <xf numFmtId="191" fontId="16" fillId="0" borderId="0" xfId="0" applyFont="1" applyNumberFormat="1"/>
    <xf numFmtId="191" fontId="16" fillId="0" borderId="1" xfId="0" applyFont="1" applyNumberFormat="1" applyBorder="1"/>
    <xf numFmtId="192" fontId="16" fillId="0" borderId="0" xfId="0" applyFont="1" applyNumberFormat="1"/>
    <xf numFmtId="192" fontId="16" fillId="0" borderId="1" xfId="0" applyFont="1" applyNumberFormat="1" applyBorder="1"/>
    <xf numFmtId="193" fontId="16" fillId="0" borderId="0" xfId="0" applyFont="1" applyNumberFormat="1"/>
    <xf numFmtId="193" fontId="16" fillId="0" borderId="1" xfId="0" applyFont="1" applyNumberFormat="1" applyBorder="1"/>
    <xf numFmtId="194" fontId="16" fillId="0" borderId="0" xfId="0" applyFont="1" applyNumberFormat="1"/>
    <xf numFmtId="194" fontId="16" fillId="0" borderId="1" xfId="0" applyFont="1" applyNumberFormat="1" applyBorder="1"/>
    <xf numFmtId="195" fontId="16" fillId="0" borderId="0" xfId="0" applyFont="1" applyNumberFormat="1"/>
    <xf numFmtId="195" fontId="16" fillId="0" borderId="1" xfId="0" applyFont="1" applyNumberFormat="1" applyBorder="1"/>
    <xf numFmtId="196" fontId="16" fillId="0" borderId="0" xfId="0" applyFont="1" applyNumberFormat="1"/>
    <xf numFmtId="196" fontId="16" fillId="0" borderId="1" xfId="0" applyFont="1" applyNumberFormat="1" applyBorder="1"/>
    <xf numFmtId="197" fontId="16" fillId="0" borderId="0" xfId="0" applyFont="1" applyNumberFormat="1"/>
    <xf numFmtId="197" fontId="16" fillId="0" borderId="1" xfId="0" applyFont="1" applyNumberFormat="1" applyBorder="1"/>
    <xf numFmtId="0" fontId="19" fillId="0" borderId="0" xfId="0" applyFont="1"/>
    <xf numFmtId="0" fontId="20" fillId="0" borderId="0" xfId="0" applyFont="1"/>
    <xf numFmtId="0" fontId="2" fillId="0" borderId="0" xfId="0" applyFont="1" applyAlignment="1">
      <alignment horizontal="left" vertical="top" wrapText="1"/>
    </xf>
    <xf numFmtId="0" fontId="21" fillId="0" borderId="0" xfId="0" applyFont="1" applyAlignment="1">
      <alignment horizontal="left" vertical="top" wrapText="1"/>
    </xf>
    <xf numFmtId="0" fontId="22" fillId="0" borderId="0" xfId="0" applyFont="1"/>
    <xf numFmtId="0" fontId="23" fillId="0" borderId="0" xfId="0" applyFont="1"/>
    <xf numFmtId="0" fontId="2" fillId="0" borderId="0" xfId="0" applyFont="1"/>
    <xf numFmtId="0" fontId="24" fillId="0" borderId="0" xfId="0" applyFont="1"/>
  </cellXfs>
  <cellStyles count="1">
    <cellStyle name="Normal" xfId="0" builtinId="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666666"/>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EAEAEA"/>
      <rgbColor rgb="0000CCFF"/>
      <rgbColor rgb="00CCFFFF"/>
      <rgbColor rgb="00CCFFCC"/>
      <rgbColor rgb="00FFFF99"/>
      <rgbColor rgb="0099CCFF"/>
      <rgbColor rgb="00336633"/>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 Id="rId10" Type="http://schemas.openxmlformats.org/officeDocument/2006/relationships/worksheet" Target="worksheets/sheet10.xml"/><Relationship Id="rId11" Type="http://schemas.openxmlformats.org/officeDocument/2006/relationships/worksheet" Target="worksheets/sheet11.xml"/><Relationship Id="rId12" Type="http://schemas.openxmlformats.org/officeDocument/2006/relationships/worksheet" Target="worksheets/sheet12.xml"/><Relationship Id="rId13" Type="http://schemas.openxmlformats.org/officeDocument/2006/relationships/worksheet" Target="worksheets/sheet13.xml"/><Relationship Id="rId14" Type="http://schemas.openxmlformats.org/officeDocument/2006/relationships/worksheet" Target="worksheets/sheet14.xml"/><Relationship Id="rId15" Type="http://schemas.openxmlformats.org/officeDocument/2006/relationships/worksheet" Target="worksheets/sheet15.xml"/><Relationship Id="rId16" Type="http://schemas.openxmlformats.org/officeDocument/2006/relationships/worksheet" Target="worksheets/sheet16.xml"/><Relationship Id="rId17" Type="http://schemas.openxmlformats.org/officeDocument/2006/relationships/worksheet" Target="worksheets/sheet17.xml"/><Relationship Id="rId18" Type="http://schemas.openxmlformats.org/officeDocument/2006/relationships/worksheet" Target="worksheets/sheet18.xml"/><Relationship Id="rId19" Type="http://schemas.openxmlformats.org/officeDocument/2006/relationships/worksheet" Target="worksheets/sheet19.xml"/><Relationship Id="rId20" Type="http://schemas.openxmlformats.org/officeDocument/2006/relationships/worksheet" Target="worksheets/sheet20.xml"/><Relationship Id="rId21" Type="http://schemas.openxmlformats.org/officeDocument/2006/relationships/worksheet" Target="worksheets/sheet21.xml"/><Relationship Id="rId22" Type="http://schemas.openxmlformats.org/officeDocument/2006/relationships/worksheet" Target="worksheets/sheet22.xml"/><Relationship Id="rId23" Type="http://schemas.openxmlformats.org/officeDocument/2006/relationships/worksheet" Target="worksheets/sheet23.xml"/><Relationship Id="rId24" Type="http://schemas.openxmlformats.org/officeDocument/2006/relationships/worksheet" Target="worksheets/sheet24.xml"/><Relationship Id="rId25" Type="http://schemas.openxmlformats.org/officeDocument/2006/relationships/worksheet" Target="worksheets/sheet25.xml"/><Relationship Id="rId26" Type="http://schemas.openxmlformats.org/officeDocument/2006/relationships/worksheet" Target="worksheets/sheet26.xml"/><Relationship Id="rId27" Type="http://schemas.openxmlformats.org/officeDocument/2006/relationships/worksheet" Target="worksheets/sheet27.xml"/><Relationship Id="rId28" Type="http://schemas.openxmlformats.org/officeDocument/2006/relationships/worksheet" Target="worksheets/sheet28.xml"/><Relationship Id="rId29" Type="http://schemas.openxmlformats.org/officeDocument/2006/relationships/worksheet" Target="worksheets/sheet29.xml"/><Relationship Id="rId30" Type="http://schemas.openxmlformats.org/officeDocument/2006/relationships/worksheet" Target="worksheets/sheet30.xml"/><Relationship Id="rId31" Type="http://schemas.openxmlformats.org/officeDocument/2006/relationships/worksheet" Target="worksheets/sheet31.xml"/><Relationship Id="rId32" Type="http://schemas.openxmlformats.org/officeDocument/2006/relationships/worksheet" Target="worksheets/sheet32.xml"/><Relationship Id="rId33" Type="http://schemas.openxmlformats.org/officeDocument/2006/relationships/worksheet" Target="worksheets/sheet33.xml"/><Relationship Id="rId34" Type="http://schemas.openxmlformats.org/officeDocument/2006/relationships/worksheet" Target="worksheets/sheet34.xml"/><Relationship Id="rId35" Type="http://schemas.openxmlformats.org/officeDocument/2006/relationships/theme" Target="theme/theme1.xml"/><Relationship Id="rId36" Type="http://schemas.openxmlformats.org/officeDocument/2006/relationships/styles" Target="styles.xml"/><Relationship Id="rId37" Type="http://schemas.openxmlformats.org/officeDocument/2006/relationships/sharedStrings" Target="sharedStrings.xml"/></Relationships>
</file>

<file path=xl/drawings/_rels/drawing1.xml.rels><?xml version="1.0" encoding="UTF-8" standalone="yes"?><Relationships xmlns="http://schemas.openxmlformats.org/package/2006/relationships"><Relationship Id="rId1" Type="http://schemas.openxmlformats.org/officeDocument/2006/relationships/image" Target="../media/image1.png"/></Relationships>
</file>

<file path=xl/drawings/_rels/drawing10.xml.rels><?xml version="1.0" encoding="UTF-8" standalone="yes"?><Relationships xmlns="http://schemas.openxmlformats.org/package/2006/relationships"><Relationship Id="rId1" Type="http://schemas.openxmlformats.org/officeDocument/2006/relationships/image" Target="../media/image1.png"/></Relationships>
</file>

<file path=xl/drawings/_rels/drawing11.xml.rels><?xml version="1.0" encoding="UTF-8" standalone="yes"?><Relationships xmlns="http://schemas.openxmlformats.org/package/2006/relationships"><Relationship Id="rId1" Type="http://schemas.openxmlformats.org/officeDocument/2006/relationships/image" Target="../media/image1.png"/></Relationships>
</file>

<file path=xl/drawings/_rels/drawing12.xml.rels><?xml version="1.0" encoding="UTF-8" standalone="yes"?><Relationships xmlns="http://schemas.openxmlformats.org/package/2006/relationships"><Relationship Id="rId1" Type="http://schemas.openxmlformats.org/officeDocument/2006/relationships/image" Target="../media/image1.png"/></Relationships>
</file>

<file path=xl/drawings/_rels/drawing13.xml.rels><?xml version="1.0" encoding="UTF-8" standalone="yes"?><Relationships xmlns="http://schemas.openxmlformats.org/package/2006/relationships"><Relationship Id="rId1" Type="http://schemas.openxmlformats.org/officeDocument/2006/relationships/image" Target="../media/image1.png"/></Relationships>
</file>

<file path=xl/drawings/_rels/drawing14.xml.rels><?xml version="1.0" encoding="UTF-8" standalone="yes"?><Relationships xmlns="http://schemas.openxmlformats.org/package/2006/relationships"><Relationship Id="rId1" Type="http://schemas.openxmlformats.org/officeDocument/2006/relationships/image" Target="../media/image1.png"/></Relationships>
</file>

<file path=xl/drawings/_rels/drawing15.xml.rels><?xml version="1.0" encoding="UTF-8" standalone="yes"?><Relationships xmlns="http://schemas.openxmlformats.org/package/2006/relationships"><Relationship Id="rId1" Type="http://schemas.openxmlformats.org/officeDocument/2006/relationships/image" Target="../media/image1.png"/></Relationships>
</file>

<file path=xl/drawings/_rels/drawing16.xml.rels><?xml version="1.0" encoding="UTF-8" standalone="yes"?><Relationships xmlns="http://schemas.openxmlformats.org/package/2006/relationships"><Relationship Id="rId1" Type="http://schemas.openxmlformats.org/officeDocument/2006/relationships/image" Target="../media/image1.png"/></Relationships>
</file>

<file path=xl/drawings/_rels/drawing17.xml.rels><?xml version="1.0" encoding="UTF-8" standalone="yes"?><Relationships xmlns="http://schemas.openxmlformats.org/package/2006/relationships"><Relationship Id="rId1" Type="http://schemas.openxmlformats.org/officeDocument/2006/relationships/image" Target="../media/image1.png"/></Relationships>
</file>

<file path=xl/drawings/_rels/drawing18.xml.rels><?xml version="1.0" encoding="UTF-8" standalone="yes"?><Relationships xmlns="http://schemas.openxmlformats.org/package/2006/relationships"><Relationship Id="rId1" Type="http://schemas.openxmlformats.org/officeDocument/2006/relationships/image" Target="../media/image1.png"/></Relationships>
</file>

<file path=xl/drawings/_rels/drawing19.xml.rels><?xml version="1.0" encoding="UTF-8" standalone="yes"?><Relationships xmlns="http://schemas.openxmlformats.org/package/2006/relationships"><Relationship Id="rId1" Type="http://schemas.openxmlformats.org/officeDocument/2006/relationships/image" Target="../media/image1.png"/></Relationships>
</file>

<file path=xl/drawings/_rels/drawing2.xml.rels><?xml version="1.0" encoding="UTF-8" standalone="yes"?><Relationships xmlns="http://schemas.openxmlformats.org/package/2006/relationships"><Relationship Id="rId1" Type="http://schemas.openxmlformats.org/officeDocument/2006/relationships/image" Target="../media/image1.png"/></Relationships>
</file>

<file path=xl/drawings/_rels/drawing20.xml.rels><?xml version="1.0" encoding="UTF-8" standalone="yes"?><Relationships xmlns="http://schemas.openxmlformats.org/package/2006/relationships"><Relationship Id="rId1" Type="http://schemas.openxmlformats.org/officeDocument/2006/relationships/image" Target="../media/image1.png"/></Relationships>
</file>

<file path=xl/drawings/_rels/drawing21.xml.rels><?xml version="1.0" encoding="UTF-8" standalone="yes"?><Relationships xmlns="http://schemas.openxmlformats.org/package/2006/relationships"><Relationship Id="rId1" Type="http://schemas.openxmlformats.org/officeDocument/2006/relationships/image" Target="../media/image1.png"/></Relationships>
</file>

<file path=xl/drawings/_rels/drawing22.xml.rels><?xml version="1.0" encoding="UTF-8" standalone="yes"?><Relationships xmlns="http://schemas.openxmlformats.org/package/2006/relationships"><Relationship Id="rId1" Type="http://schemas.openxmlformats.org/officeDocument/2006/relationships/image" Target="../media/image1.png"/></Relationships>
</file>

<file path=xl/drawings/_rels/drawing23.xml.rels><?xml version="1.0" encoding="UTF-8" standalone="yes"?><Relationships xmlns="http://schemas.openxmlformats.org/package/2006/relationships"><Relationship Id="rId1" Type="http://schemas.openxmlformats.org/officeDocument/2006/relationships/image" Target="../media/image1.png"/></Relationships>
</file>

<file path=xl/drawings/_rels/drawing24.xml.rels><?xml version="1.0" encoding="UTF-8" standalone="yes"?><Relationships xmlns="http://schemas.openxmlformats.org/package/2006/relationships"><Relationship Id="rId1" Type="http://schemas.openxmlformats.org/officeDocument/2006/relationships/image" Target="../media/image1.png"/></Relationships>
</file>

<file path=xl/drawings/_rels/drawing25.xml.rels><?xml version="1.0" encoding="UTF-8" standalone="yes"?><Relationships xmlns="http://schemas.openxmlformats.org/package/2006/relationships"><Relationship Id="rId1" Type="http://schemas.openxmlformats.org/officeDocument/2006/relationships/image" Target="../media/image1.png"/></Relationships>
</file>

<file path=xl/drawings/_rels/drawing26.xml.rels><?xml version="1.0" encoding="UTF-8" standalone="yes"?><Relationships xmlns="http://schemas.openxmlformats.org/package/2006/relationships"><Relationship Id="rId1" Type="http://schemas.openxmlformats.org/officeDocument/2006/relationships/image" Target="../media/image1.png"/></Relationships>
</file>

<file path=xl/drawings/_rels/drawing27.xml.rels><?xml version="1.0" encoding="UTF-8" standalone="yes"?><Relationships xmlns="http://schemas.openxmlformats.org/package/2006/relationships"><Relationship Id="rId1" Type="http://schemas.openxmlformats.org/officeDocument/2006/relationships/image" Target="../media/image1.png"/></Relationships>
</file>

<file path=xl/drawings/_rels/drawing28.xml.rels><?xml version="1.0" encoding="UTF-8" standalone="yes"?><Relationships xmlns="http://schemas.openxmlformats.org/package/2006/relationships"><Relationship Id="rId1" Type="http://schemas.openxmlformats.org/officeDocument/2006/relationships/image" Target="../media/image1.png"/></Relationships>
</file>

<file path=xl/drawings/_rels/drawing29.xml.rels><?xml version="1.0" encoding="UTF-8" standalone="yes"?><Relationships xmlns="http://schemas.openxmlformats.org/package/2006/relationships"><Relationship Id="rId1" Type="http://schemas.openxmlformats.org/officeDocument/2006/relationships/image" Target="../media/image1.png"/></Relationships>
</file>

<file path=xl/drawings/_rels/drawing3.xml.rels><?xml version="1.0" encoding="UTF-8" standalone="yes"?><Relationships xmlns="http://schemas.openxmlformats.org/package/2006/relationships"><Relationship Id="rId1" Type="http://schemas.openxmlformats.org/officeDocument/2006/relationships/image" Target="../media/image1.png"/></Relationships>
</file>

<file path=xl/drawings/_rels/drawing30.xml.rels><?xml version="1.0" encoding="UTF-8" standalone="yes"?><Relationships xmlns="http://schemas.openxmlformats.org/package/2006/relationships"><Relationship Id="rId1" Type="http://schemas.openxmlformats.org/officeDocument/2006/relationships/image" Target="../media/image1.png"/></Relationships>
</file>

<file path=xl/drawings/_rels/drawing31.xml.rels><?xml version="1.0" encoding="UTF-8" standalone="yes"?><Relationships xmlns="http://schemas.openxmlformats.org/package/2006/relationships"><Relationship Id="rId1" Type="http://schemas.openxmlformats.org/officeDocument/2006/relationships/image" Target="../media/image1.png"/></Relationships>
</file>

<file path=xl/drawings/_rels/drawing32.xml.rels><?xml version="1.0" encoding="UTF-8" standalone="yes"?><Relationships xmlns="http://schemas.openxmlformats.org/package/2006/relationships"><Relationship Id="rId1" Type="http://schemas.openxmlformats.org/officeDocument/2006/relationships/image" Target="../media/image1.png"/></Relationships>
</file>

<file path=xl/drawings/_rels/drawing33.xml.rels><?xml version="1.0" encoding="UTF-8" standalone="yes"?><Relationships xmlns="http://schemas.openxmlformats.org/package/2006/relationships"><Relationship Id="rId1" Type="http://schemas.openxmlformats.org/officeDocument/2006/relationships/image" Target="../media/image1.png"/></Relationships>
</file>

<file path=xl/drawings/_rels/drawing34.xml.rels><?xml version="1.0" encoding="UTF-8" standalone="yes"?><Relationships xmlns="http://schemas.openxmlformats.org/package/2006/relationships"><Relationship Id="rId1" Type="http://schemas.openxmlformats.org/officeDocument/2006/relationships/image" Target="../media/image1.png"/></Relationships>
</file>

<file path=xl/drawings/_rels/drawing4.xml.rels><?xml version="1.0" encoding="UTF-8" standalone="yes"?><Relationships xmlns="http://schemas.openxmlformats.org/package/2006/relationships"><Relationship Id="rId1" Type="http://schemas.openxmlformats.org/officeDocument/2006/relationships/image" Target="../media/image1.png"/></Relationships>
</file>

<file path=xl/drawings/_rels/drawing5.xml.rels><?xml version="1.0" encoding="UTF-8" standalone="yes"?><Relationships xmlns="http://schemas.openxmlformats.org/package/2006/relationships"><Relationship Id="rId1" Type="http://schemas.openxmlformats.org/officeDocument/2006/relationships/image" Target="../media/image1.png"/></Relationships>
</file>

<file path=xl/drawings/_rels/drawing6.xml.rels><?xml version="1.0" encoding="UTF-8" standalone="yes"?><Relationships xmlns="http://schemas.openxmlformats.org/package/2006/relationships"><Relationship Id="rId1" Type="http://schemas.openxmlformats.org/officeDocument/2006/relationships/image" Target="../media/image1.png"/></Relationships>
</file>

<file path=xl/drawings/_rels/drawing7.xml.rels><?xml version="1.0" encoding="UTF-8" standalone="yes"?><Relationships xmlns="http://schemas.openxmlformats.org/package/2006/relationships"><Relationship Id="rId1" Type="http://schemas.openxmlformats.org/officeDocument/2006/relationships/image" Target="../media/image1.png"/></Relationships>
</file>

<file path=xl/drawings/_rels/drawing8.xml.rels><?xml version="1.0" encoding="UTF-8" standalone="yes"?><Relationships xmlns="http://schemas.openxmlformats.org/package/2006/relationships"><Relationship Id="rId1" Type="http://schemas.openxmlformats.org/officeDocument/2006/relationships/image" Target="../media/image1.png"/></Relationships>
</file>

<file path=xl/drawings/_rels/drawing9.xml.rels><?xml version="1.0" encoding="UTF-8" standalone="yes"?><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xdr:from>
      <xdr:col>1</xdr:col>
      <xdr:colOff>85725</xdr:colOff>
      <xdr:row>0</xdr:row>
      <xdr:rowOff>105292</xdr:rowOff>
    </xdr:from>
    <xdr:to>
      <xdr:col>15</xdr:col>
      <xdr:colOff>361950</xdr:colOff>
      <xdr:row>1</xdr:row>
      <xdr:rowOff>206474</xdr:rowOff>
    </xdr:to>
    <xdr:grpSp>
      <xdr:nvGrpSpPr>
        <xdr:cNvPr id="6" name="Group 5">
          <a:extLst>
            <a:ext uri="{FF2B5EF4-FFF2-40B4-BE49-F238E27FC236}">
              <a16:creationId xmlns:a16="http://schemas.microsoft.com/office/drawing/2014/main" id="{9B766521-C1BB-49F7-A5A7-FB7DFFEB3128}"/>
            </a:ext>
          </a:extLst>
        </xdr:cNvPr>
        <xdr:cNvGrpSpPr/>
      </xdr:nvGrpSpPr>
      <xdr:grpSpPr>
        <a:xfrm>
          <a:off x="209550" y="105292"/>
          <a:ext cx="8963025" cy="1006057"/>
          <a:chOff x="209550" y="105292"/>
          <a:chExt cx="8963025" cy="1006057"/>
        </a:xfrm>
      </xdr:grpSpPr>
      <xdr:pic>
        <xdr:nvPicPr>
          <xdr:cNvPr id="3" name="Picture 2">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209550"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000-000004000000}"/>
              </a:ext>
            </a:extLst>
          </xdr:cNvPr>
          <xdr:cNvSpPr txBox="1"/>
        </xdr:nvSpPr>
        <xdr:spPr>
          <a:xfrm>
            <a:off x="1222765"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10.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11.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13.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14.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15.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16.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18.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19.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20.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21.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22.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23.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24.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25.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26.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27.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28.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29.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30.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31.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32.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33.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34.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10</xdr:col>
      <xdr:colOff>123825</xdr:colOff>
      <xdr:row>1</xdr:row>
      <xdr:rowOff>206474</xdr:rowOff>
    </xdr:to>
    <xdr:grpSp>
      <xdr:nvGrpSpPr>
        <xdr:cNvPr id="5" name="Group 4">
          <a:extLst>
            <a:ext uri="{FF2B5EF4-FFF2-40B4-BE49-F238E27FC236}">
              <a16:creationId xmlns:a16="http://schemas.microsoft.com/office/drawing/2014/main" id="{179BBDE3-96C9-4E64-B1C6-553C053311D1}"/>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49A805EE-7419-41B4-9A0A-743358EA8D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8F4AC927-90F5-4D2E-9A0B-4255DFC5AFCE}"/>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5.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6.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7.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8.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9.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 Id="rId1h" Type="http://schemas.openxmlformats.org/officeDocument/2006/relationships/hyperlink" Target="https://www.infrastructure.gov.au/copyright" TargetMode="External"/></Relationships>
</file>

<file path=xl/worksheets/_rels/sheet10.xml.rels><?xml version="1.0" encoding="UTF-8" standalone="yes"?><Relationships xmlns="http://schemas.openxmlformats.org/package/2006/relationships"><Relationship Id="rId1" Type="http://schemas.openxmlformats.org/officeDocument/2006/relationships/drawing" Target="../drawings/drawing10.xml"/><Relationship Id="rId2" Type="http://schemas.openxmlformats.org/officeDocument/2006/relationships/printerSettings" Target="../printerSettings/printerSettings10.bin"/><Relationship Id="rIdvml" Type="http://schemas.openxmlformats.org/officeDocument/2006/relationships/vmlDrawing" Target="../drawings/vmlDrawing10.vml"/><Relationship Id="rId1h" Type="http://schemas.openxmlformats.org/officeDocument/2006/relationships/hyperlink" Target="https://www.infrastructure.gov.au/copyright" TargetMode="External"/></Relationships>
</file>

<file path=xl/worksheets/_rels/sheet11.xml.rels><?xml version="1.0" encoding="UTF-8" standalone="yes"?><Relationships xmlns="http://schemas.openxmlformats.org/package/2006/relationships"><Relationship Id="rId1" Type="http://schemas.openxmlformats.org/officeDocument/2006/relationships/drawing" Target="../drawings/drawing11.xml"/><Relationship Id="rId2" Type="http://schemas.openxmlformats.org/officeDocument/2006/relationships/printerSettings" Target="../printerSettings/printerSettings11.bin"/><Relationship Id="rIdvml" Type="http://schemas.openxmlformats.org/officeDocument/2006/relationships/vmlDrawing" Target="../drawings/vmlDrawing11.vml"/><Relationship Id="rId1h" Type="http://schemas.openxmlformats.org/officeDocument/2006/relationships/hyperlink" Target="https://www.infrastructure.gov.au/copyright" TargetMode="External"/></Relationships>
</file>

<file path=xl/worksheets/_rels/sheet12.xml.rels><?xml version="1.0" encoding="UTF-8" standalone="yes"?><Relationships xmlns="http://schemas.openxmlformats.org/package/2006/relationships"><Relationship Id="rId1" Type="http://schemas.openxmlformats.org/officeDocument/2006/relationships/drawing" Target="../drawings/drawing12.xml"/><Relationship Id="rId2" Type="http://schemas.openxmlformats.org/officeDocument/2006/relationships/printerSettings" Target="../printerSettings/printerSettings12.bin"/><Relationship Id="rIdvml" Type="http://schemas.openxmlformats.org/officeDocument/2006/relationships/vmlDrawing" Target="../drawings/vmlDrawing12.vml"/><Relationship Id="rId1h" Type="http://schemas.openxmlformats.org/officeDocument/2006/relationships/hyperlink" Target="https://www.infrastructure.gov.au/copyright" TargetMode="External"/></Relationships>
</file>

<file path=xl/worksheets/_rels/sheet13.xml.rels><?xml version="1.0" encoding="UTF-8" standalone="yes"?><Relationships xmlns="http://schemas.openxmlformats.org/package/2006/relationships"><Relationship Id="rId1" Type="http://schemas.openxmlformats.org/officeDocument/2006/relationships/drawing" Target="../drawings/drawing13.xml"/><Relationship Id="rId2" Type="http://schemas.openxmlformats.org/officeDocument/2006/relationships/printerSettings" Target="../printerSettings/printerSettings13.bin"/><Relationship Id="rIdvml" Type="http://schemas.openxmlformats.org/officeDocument/2006/relationships/vmlDrawing" Target="../drawings/vmlDrawing13.vml"/><Relationship Id="rId1h" Type="http://schemas.openxmlformats.org/officeDocument/2006/relationships/hyperlink" Target="https://www.infrastructure.gov.au/copyright" TargetMode="External"/></Relationships>
</file>

<file path=xl/worksheets/_rels/sheet14.xml.rels><?xml version="1.0" encoding="UTF-8" standalone="yes"?><Relationships xmlns="http://schemas.openxmlformats.org/package/2006/relationships"><Relationship Id="rId1" Type="http://schemas.openxmlformats.org/officeDocument/2006/relationships/drawing" Target="../drawings/drawing14.xml"/><Relationship Id="rId2" Type="http://schemas.openxmlformats.org/officeDocument/2006/relationships/printerSettings" Target="../printerSettings/printerSettings14.bin"/><Relationship Id="rIdvml" Type="http://schemas.openxmlformats.org/officeDocument/2006/relationships/vmlDrawing" Target="../drawings/vmlDrawing14.vml"/><Relationship Id="rId1h" Type="http://schemas.openxmlformats.org/officeDocument/2006/relationships/hyperlink" Target="https://www.infrastructure.gov.au/copyright" TargetMode="External"/></Relationships>
</file>

<file path=xl/worksheets/_rels/sheet15.xml.rels><?xml version="1.0" encoding="UTF-8" standalone="yes"?><Relationships xmlns="http://schemas.openxmlformats.org/package/2006/relationships"><Relationship Id="rId1" Type="http://schemas.openxmlformats.org/officeDocument/2006/relationships/drawing" Target="../drawings/drawing15.xml"/><Relationship Id="rId2" Type="http://schemas.openxmlformats.org/officeDocument/2006/relationships/printerSettings" Target="../printerSettings/printerSettings15.bin"/><Relationship Id="rIdvml" Type="http://schemas.openxmlformats.org/officeDocument/2006/relationships/vmlDrawing" Target="../drawings/vmlDrawing15.vml"/><Relationship Id="rId1h" Type="http://schemas.openxmlformats.org/officeDocument/2006/relationships/hyperlink" Target="https://www.infrastructure.gov.au/copyright" TargetMode="External"/></Relationships>
</file>

<file path=xl/worksheets/_rels/sheet16.xml.rels><?xml version="1.0" encoding="UTF-8" standalone="yes"?><Relationships xmlns="http://schemas.openxmlformats.org/package/2006/relationships"><Relationship Id="rId1" Type="http://schemas.openxmlformats.org/officeDocument/2006/relationships/drawing" Target="../drawings/drawing16.xml"/><Relationship Id="rId2" Type="http://schemas.openxmlformats.org/officeDocument/2006/relationships/printerSettings" Target="../printerSettings/printerSettings16.bin"/><Relationship Id="rIdvml" Type="http://schemas.openxmlformats.org/officeDocument/2006/relationships/vmlDrawing" Target="../drawings/vmlDrawing16.vml"/><Relationship Id="rId1h" Type="http://schemas.openxmlformats.org/officeDocument/2006/relationships/hyperlink" Target="https://www.infrastructure.gov.au/copyright" TargetMode="External"/></Relationships>
</file>

<file path=xl/worksheets/_rels/sheet17.xml.rels><?xml version="1.0" encoding="UTF-8" standalone="yes"?><Relationships xmlns="http://schemas.openxmlformats.org/package/2006/relationships"><Relationship Id="rId1" Type="http://schemas.openxmlformats.org/officeDocument/2006/relationships/drawing" Target="../drawings/drawing17.xml"/><Relationship Id="rId2" Type="http://schemas.openxmlformats.org/officeDocument/2006/relationships/printerSettings" Target="../printerSettings/printerSettings17.bin"/><Relationship Id="rIdvml" Type="http://schemas.openxmlformats.org/officeDocument/2006/relationships/vmlDrawing" Target="../drawings/vmlDrawing17.vml"/><Relationship Id="rId1h" Type="http://schemas.openxmlformats.org/officeDocument/2006/relationships/hyperlink" Target="https://www.infrastructure.gov.au/copyright" TargetMode="External"/></Relationships>
</file>

<file path=xl/worksheets/_rels/sheet18.xml.rels><?xml version="1.0" encoding="UTF-8" standalone="yes"?><Relationships xmlns="http://schemas.openxmlformats.org/package/2006/relationships"><Relationship Id="rId1" Type="http://schemas.openxmlformats.org/officeDocument/2006/relationships/drawing" Target="../drawings/drawing18.xml"/><Relationship Id="rId2" Type="http://schemas.openxmlformats.org/officeDocument/2006/relationships/printerSettings" Target="../printerSettings/printerSettings18.bin"/><Relationship Id="rIdvml" Type="http://schemas.openxmlformats.org/officeDocument/2006/relationships/vmlDrawing" Target="../drawings/vmlDrawing18.vml"/><Relationship Id="rId1h" Type="http://schemas.openxmlformats.org/officeDocument/2006/relationships/hyperlink" Target="https://www.infrastructure.gov.au/copyright" TargetMode="External"/></Relationships>
</file>

<file path=xl/worksheets/_rels/sheet19.xml.rels><?xml version="1.0" encoding="UTF-8" standalone="yes"?><Relationships xmlns="http://schemas.openxmlformats.org/package/2006/relationships"><Relationship Id="rId1" Type="http://schemas.openxmlformats.org/officeDocument/2006/relationships/drawing" Target="../drawings/drawing19.xml"/><Relationship Id="rId2" Type="http://schemas.openxmlformats.org/officeDocument/2006/relationships/printerSettings" Target="../printerSettings/printerSettings19.bin"/><Relationship Id="rIdvml" Type="http://schemas.openxmlformats.org/officeDocument/2006/relationships/vmlDrawing" Target="../drawings/vmlDrawing19.vml"/><Relationship Id="rId1h" Type="http://schemas.openxmlformats.org/officeDocument/2006/relationships/hyperlink" Target="https://www.infrastructure.gov.au/copyright" TargetMode="Externa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 Id="rId1h" Type="http://schemas.openxmlformats.org/officeDocument/2006/relationships/hyperlink" Target="https://www.infrastructure.gov.au/copyright" TargetMode="External"/></Relationships>
</file>

<file path=xl/worksheets/_rels/sheet20.xml.rels><?xml version="1.0" encoding="UTF-8" standalone="yes"?><Relationships xmlns="http://schemas.openxmlformats.org/package/2006/relationships"><Relationship Id="rId1" Type="http://schemas.openxmlformats.org/officeDocument/2006/relationships/drawing" Target="../drawings/drawing20.xml"/><Relationship Id="rId2" Type="http://schemas.openxmlformats.org/officeDocument/2006/relationships/printerSettings" Target="../printerSettings/printerSettings20.bin"/><Relationship Id="rIdvml" Type="http://schemas.openxmlformats.org/officeDocument/2006/relationships/vmlDrawing" Target="../drawings/vmlDrawing20.vml"/><Relationship Id="rId1h" Type="http://schemas.openxmlformats.org/officeDocument/2006/relationships/hyperlink" Target="https://www.infrastructure.gov.au/copyright" TargetMode="External"/></Relationships>
</file>

<file path=xl/worksheets/_rels/sheet21.xml.rels><?xml version="1.0" encoding="UTF-8" standalone="yes"?><Relationships xmlns="http://schemas.openxmlformats.org/package/2006/relationships"><Relationship Id="rId1" Type="http://schemas.openxmlformats.org/officeDocument/2006/relationships/drawing" Target="../drawings/drawing21.xml"/><Relationship Id="rId2" Type="http://schemas.openxmlformats.org/officeDocument/2006/relationships/printerSettings" Target="../printerSettings/printerSettings21.bin"/><Relationship Id="rIdvml" Type="http://schemas.openxmlformats.org/officeDocument/2006/relationships/vmlDrawing" Target="../drawings/vmlDrawing21.vml"/><Relationship Id="rId1h" Type="http://schemas.openxmlformats.org/officeDocument/2006/relationships/hyperlink" Target="https://www.infrastructure.gov.au/copyright" TargetMode="External"/></Relationships>
</file>

<file path=xl/worksheets/_rels/sheet22.xml.rels><?xml version="1.0" encoding="UTF-8" standalone="yes"?><Relationships xmlns="http://schemas.openxmlformats.org/package/2006/relationships"><Relationship Id="rId1" Type="http://schemas.openxmlformats.org/officeDocument/2006/relationships/drawing" Target="../drawings/drawing22.xml"/><Relationship Id="rId2" Type="http://schemas.openxmlformats.org/officeDocument/2006/relationships/printerSettings" Target="../printerSettings/printerSettings22.bin"/><Relationship Id="rIdvml" Type="http://schemas.openxmlformats.org/officeDocument/2006/relationships/vmlDrawing" Target="../drawings/vmlDrawing22.vml"/><Relationship Id="rId1h" Type="http://schemas.openxmlformats.org/officeDocument/2006/relationships/hyperlink" Target="https://www.infrastructure.gov.au/copyright" TargetMode="External"/></Relationships>
</file>

<file path=xl/worksheets/_rels/sheet23.xml.rels><?xml version="1.0" encoding="UTF-8" standalone="yes"?><Relationships xmlns="http://schemas.openxmlformats.org/package/2006/relationships"><Relationship Id="rId1" Type="http://schemas.openxmlformats.org/officeDocument/2006/relationships/drawing" Target="../drawings/drawing23.xml"/><Relationship Id="rId2" Type="http://schemas.openxmlformats.org/officeDocument/2006/relationships/printerSettings" Target="../printerSettings/printerSettings23.bin"/><Relationship Id="rIdvml" Type="http://schemas.openxmlformats.org/officeDocument/2006/relationships/vmlDrawing" Target="../drawings/vmlDrawing23.vml"/><Relationship Id="rId1h" Type="http://schemas.openxmlformats.org/officeDocument/2006/relationships/hyperlink" Target="https://www.infrastructure.gov.au/copyright" TargetMode="External"/></Relationships>
</file>

<file path=xl/worksheets/_rels/sheet24.xml.rels><?xml version="1.0" encoding="UTF-8" standalone="yes"?><Relationships xmlns="http://schemas.openxmlformats.org/package/2006/relationships"><Relationship Id="rId1" Type="http://schemas.openxmlformats.org/officeDocument/2006/relationships/drawing" Target="../drawings/drawing24.xml"/><Relationship Id="rId2" Type="http://schemas.openxmlformats.org/officeDocument/2006/relationships/printerSettings" Target="../printerSettings/printerSettings24.bin"/><Relationship Id="rIdvml" Type="http://schemas.openxmlformats.org/officeDocument/2006/relationships/vmlDrawing" Target="../drawings/vmlDrawing24.vml"/><Relationship Id="rId1h" Type="http://schemas.openxmlformats.org/officeDocument/2006/relationships/hyperlink" Target="https://www.infrastructure.gov.au/copyright" TargetMode="External"/></Relationships>
</file>

<file path=xl/worksheets/_rels/sheet25.xml.rels><?xml version="1.0" encoding="UTF-8" standalone="yes"?><Relationships xmlns="http://schemas.openxmlformats.org/package/2006/relationships"><Relationship Id="rId1" Type="http://schemas.openxmlformats.org/officeDocument/2006/relationships/drawing" Target="../drawings/drawing25.xml"/><Relationship Id="rId2" Type="http://schemas.openxmlformats.org/officeDocument/2006/relationships/printerSettings" Target="../printerSettings/printerSettings25.bin"/><Relationship Id="rIdvml" Type="http://schemas.openxmlformats.org/officeDocument/2006/relationships/vmlDrawing" Target="../drawings/vmlDrawing25.vml"/><Relationship Id="rId1h" Type="http://schemas.openxmlformats.org/officeDocument/2006/relationships/hyperlink" Target="https://www.infrastructure.gov.au/copyright" TargetMode="External"/></Relationships>
</file>

<file path=xl/worksheets/_rels/sheet26.xml.rels><?xml version="1.0" encoding="UTF-8" standalone="yes"?><Relationships xmlns="http://schemas.openxmlformats.org/package/2006/relationships"><Relationship Id="rId1" Type="http://schemas.openxmlformats.org/officeDocument/2006/relationships/drawing" Target="../drawings/drawing26.xml"/><Relationship Id="rId2" Type="http://schemas.openxmlformats.org/officeDocument/2006/relationships/printerSettings" Target="../printerSettings/printerSettings26.bin"/><Relationship Id="rIdvml" Type="http://schemas.openxmlformats.org/officeDocument/2006/relationships/vmlDrawing" Target="../drawings/vmlDrawing26.vml"/><Relationship Id="rId1h" Type="http://schemas.openxmlformats.org/officeDocument/2006/relationships/hyperlink" Target="https://www.infrastructure.gov.au/copyright" TargetMode="External"/></Relationships>
</file>

<file path=xl/worksheets/_rels/sheet27.xml.rels><?xml version="1.0" encoding="UTF-8" standalone="yes"?><Relationships xmlns="http://schemas.openxmlformats.org/package/2006/relationships"><Relationship Id="rId1" Type="http://schemas.openxmlformats.org/officeDocument/2006/relationships/drawing" Target="../drawings/drawing27.xml"/><Relationship Id="rId2" Type="http://schemas.openxmlformats.org/officeDocument/2006/relationships/printerSettings" Target="../printerSettings/printerSettings27.bin"/><Relationship Id="rIdvml" Type="http://schemas.openxmlformats.org/officeDocument/2006/relationships/vmlDrawing" Target="../drawings/vmlDrawing27.vml"/><Relationship Id="rId1h" Type="http://schemas.openxmlformats.org/officeDocument/2006/relationships/hyperlink" Target="https://www.infrastructure.gov.au/copyright" TargetMode="External"/></Relationships>
</file>

<file path=xl/worksheets/_rels/sheet28.xml.rels><?xml version="1.0" encoding="UTF-8" standalone="yes"?><Relationships xmlns="http://schemas.openxmlformats.org/package/2006/relationships"><Relationship Id="rId1" Type="http://schemas.openxmlformats.org/officeDocument/2006/relationships/drawing" Target="../drawings/drawing28.xml"/><Relationship Id="rId2" Type="http://schemas.openxmlformats.org/officeDocument/2006/relationships/printerSettings" Target="../printerSettings/printerSettings28.bin"/><Relationship Id="rIdvml" Type="http://schemas.openxmlformats.org/officeDocument/2006/relationships/vmlDrawing" Target="../drawings/vmlDrawing28.vml"/><Relationship Id="rId1h" Type="http://schemas.openxmlformats.org/officeDocument/2006/relationships/hyperlink" Target="https://www.infrastructure.gov.au/copyright" TargetMode="External"/></Relationships>
</file>

<file path=xl/worksheets/_rels/sheet29.xml.rels><?xml version="1.0" encoding="UTF-8" standalone="yes"?><Relationships xmlns="http://schemas.openxmlformats.org/package/2006/relationships"><Relationship Id="rId1" Type="http://schemas.openxmlformats.org/officeDocument/2006/relationships/drawing" Target="../drawings/drawing29.xml"/><Relationship Id="rId2" Type="http://schemas.openxmlformats.org/officeDocument/2006/relationships/printerSettings" Target="../printerSettings/printerSettings29.bin"/><Relationship Id="rIdvml" Type="http://schemas.openxmlformats.org/officeDocument/2006/relationships/vmlDrawing" Target="../drawings/vmlDrawing29.vml"/><Relationship Id="rId1h" Type="http://schemas.openxmlformats.org/officeDocument/2006/relationships/hyperlink" Target="https://www.infrastructure.gov.au/copyright" TargetMode="Externa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Relationship Id="rId2" Type="http://schemas.openxmlformats.org/officeDocument/2006/relationships/printerSettings" Target="../printerSettings/printerSettings3.bin"/><Relationship Id="rIdvml" Type="http://schemas.openxmlformats.org/officeDocument/2006/relationships/vmlDrawing" Target="../drawings/vmlDrawing3.vml"/><Relationship Id="rId1h" Type="http://schemas.openxmlformats.org/officeDocument/2006/relationships/hyperlink" Target="https://www.infrastructure.gov.au/copyright" TargetMode="External"/></Relationships>
</file>

<file path=xl/worksheets/_rels/sheet30.xml.rels><?xml version="1.0" encoding="UTF-8" standalone="yes"?><Relationships xmlns="http://schemas.openxmlformats.org/package/2006/relationships"><Relationship Id="rId1" Type="http://schemas.openxmlformats.org/officeDocument/2006/relationships/drawing" Target="../drawings/drawing30.xml"/><Relationship Id="rId2" Type="http://schemas.openxmlformats.org/officeDocument/2006/relationships/printerSettings" Target="../printerSettings/printerSettings30.bin"/><Relationship Id="rIdvml" Type="http://schemas.openxmlformats.org/officeDocument/2006/relationships/vmlDrawing" Target="../drawings/vmlDrawing30.vml"/><Relationship Id="rId1h" Type="http://schemas.openxmlformats.org/officeDocument/2006/relationships/hyperlink" Target="https://www.infrastructure.gov.au/copyright" TargetMode="External"/></Relationships>
</file>

<file path=xl/worksheets/_rels/sheet31.xml.rels><?xml version="1.0" encoding="UTF-8" standalone="yes"?><Relationships xmlns="http://schemas.openxmlformats.org/package/2006/relationships"><Relationship Id="rId1" Type="http://schemas.openxmlformats.org/officeDocument/2006/relationships/drawing" Target="../drawings/drawing31.xml"/><Relationship Id="rId2" Type="http://schemas.openxmlformats.org/officeDocument/2006/relationships/printerSettings" Target="../printerSettings/printerSettings31.bin"/><Relationship Id="rIdvml" Type="http://schemas.openxmlformats.org/officeDocument/2006/relationships/vmlDrawing" Target="../drawings/vmlDrawing31.vml"/><Relationship Id="rId1h" Type="http://schemas.openxmlformats.org/officeDocument/2006/relationships/hyperlink" Target="https://www.infrastructure.gov.au/copyright" TargetMode="External"/></Relationships>
</file>

<file path=xl/worksheets/_rels/sheet32.xml.rels><?xml version="1.0" encoding="UTF-8" standalone="yes"?><Relationships xmlns="http://schemas.openxmlformats.org/package/2006/relationships"><Relationship Id="rId1" Type="http://schemas.openxmlformats.org/officeDocument/2006/relationships/drawing" Target="../drawings/drawing32.xml"/><Relationship Id="rId2" Type="http://schemas.openxmlformats.org/officeDocument/2006/relationships/printerSettings" Target="../printerSettings/printerSettings32.bin"/><Relationship Id="rIdvml" Type="http://schemas.openxmlformats.org/officeDocument/2006/relationships/vmlDrawing" Target="../drawings/vmlDrawing32.vml"/><Relationship Id="rId1h" Type="http://schemas.openxmlformats.org/officeDocument/2006/relationships/hyperlink" Target="https://www.infrastructure.gov.au/copyright" TargetMode="External"/></Relationships>
</file>

<file path=xl/worksheets/_rels/sheet33.xml.rels><?xml version="1.0" encoding="UTF-8" standalone="yes"?><Relationships xmlns="http://schemas.openxmlformats.org/package/2006/relationships"><Relationship Id="rId1" Type="http://schemas.openxmlformats.org/officeDocument/2006/relationships/drawing" Target="../drawings/drawing33.xml"/><Relationship Id="rId2" Type="http://schemas.openxmlformats.org/officeDocument/2006/relationships/printerSettings" Target="../printerSettings/printerSettings33.bin"/><Relationship Id="rIdvml" Type="http://schemas.openxmlformats.org/officeDocument/2006/relationships/vmlDrawing" Target="../drawings/vmlDrawing33.vml"/><Relationship Id="rId1h" Type="http://schemas.openxmlformats.org/officeDocument/2006/relationships/hyperlink" Target="https://www.infrastructure.gov.au/copyright" TargetMode="External"/></Relationships>
</file>

<file path=xl/worksheets/_rels/sheet34.xml.rels><?xml version="1.0" encoding="UTF-8" standalone="yes"?><Relationships xmlns="http://schemas.openxmlformats.org/package/2006/relationships"><Relationship Id="rId1" Type="http://schemas.openxmlformats.org/officeDocument/2006/relationships/drawing" Target="../drawings/drawing34.xml"/><Relationship Id="rId2" Type="http://schemas.openxmlformats.org/officeDocument/2006/relationships/printerSettings" Target="../printerSettings/printerSettings34.bin"/><Relationship Id="rIdvml" Type="http://schemas.openxmlformats.org/officeDocument/2006/relationships/vmlDrawing" Target="../drawings/vmlDrawing34.vml"/><Relationship Id="rId1h" Type="http://schemas.openxmlformats.org/officeDocument/2006/relationships/hyperlink" Target="https://www.bitre.gov.au/publications/2023/road-vehicle-entry-and-recall-statistics" TargetMode="External"/><Relationship Id="rId2h" Type="http://schemas.openxmlformats.org/officeDocument/2006/relationships/hyperlink" Target="https://www.infrastructure.gov.au/copyright" TargetMode="Externa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4.xml"/><Relationship Id="rId2" Type="http://schemas.openxmlformats.org/officeDocument/2006/relationships/printerSettings" Target="../printerSettings/printerSettings4.bin"/><Relationship Id="rIdvml" Type="http://schemas.openxmlformats.org/officeDocument/2006/relationships/vmlDrawing" Target="../drawings/vmlDrawing4.vml"/><Relationship Id="rId1h" Type="http://schemas.openxmlformats.org/officeDocument/2006/relationships/hyperlink" Target="https://www.infrastructure.gov.au/copyright" TargetMode="External"/></Relationships>
</file>

<file path=xl/worksheets/_rels/sheet5.xml.rels><?xml version="1.0" encoding="UTF-8" standalone="yes"?><Relationships xmlns="http://schemas.openxmlformats.org/package/2006/relationships"><Relationship Id="rId1" Type="http://schemas.openxmlformats.org/officeDocument/2006/relationships/drawing" Target="../drawings/drawing5.xml"/><Relationship Id="rId2" Type="http://schemas.openxmlformats.org/officeDocument/2006/relationships/printerSettings" Target="../printerSettings/printerSettings5.bin"/><Relationship Id="rIdvml" Type="http://schemas.openxmlformats.org/officeDocument/2006/relationships/vmlDrawing" Target="../drawings/vmlDrawing5.vml"/><Relationship Id="rId1h" Type="http://schemas.openxmlformats.org/officeDocument/2006/relationships/hyperlink" Target="https://www.infrastructure.gov.au/copyright" TargetMode="External"/></Relationships>
</file>

<file path=xl/worksheets/_rels/sheet6.xml.rels><?xml version="1.0" encoding="UTF-8" standalone="yes"?><Relationships xmlns="http://schemas.openxmlformats.org/package/2006/relationships"><Relationship Id="rId1" Type="http://schemas.openxmlformats.org/officeDocument/2006/relationships/drawing" Target="../drawings/drawing6.xml"/><Relationship Id="rId2" Type="http://schemas.openxmlformats.org/officeDocument/2006/relationships/printerSettings" Target="../printerSettings/printerSettings6.bin"/><Relationship Id="rIdvml" Type="http://schemas.openxmlformats.org/officeDocument/2006/relationships/vmlDrawing" Target="../drawings/vmlDrawing6.vml"/><Relationship Id="rId1h" Type="http://schemas.openxmlformats.org/officeDocument/2006/relationships/hyperlink" Target="https://www.infrastructure.gov.au/copyright" TargetMode="External"/></Relationships>
</file>

<file path=xl/worksheets/_rels/sheet7.xml.rels><?xml version="1.0" encoding="UTF-8" standalone="yes"?><Relationships xmlns="http://schemas.openxmlformats.org/package/2006/relationships"><Relationship Id="rId1" Type="http://schemas.openxmlformats.org/officeDocument/2006/relationships/drawing" Target="../drawings/drawing7.xml"/><Relationship Id="rId2" Type="http://schemas.openxmlformats.org/officeDocument/2006/relationships/printerSettings" Target="../printerSettings/printerSettings7.bin"/><Relationship Id="rIdvml" Type="http://schemas.openxmlformats.org/officeDocument/2006/relationships/vmlDrawing" Target="../drawings/vmlDrawing7.vml"/><Relationship Id="rId1h" Type="http://schemas.openxmlformats.org/officeDocument/2006/relationships/hyperlink" Target="https://www.infrastructure.gov.au/copyright" TargetMode="External"/></Relationships>
</file>

<file path=xl/worksheets/_rels/sheet8.xml.rels><?xml version="1.0" encoding="UTF-8" standalone="yes"?><Relationships xmlns="http://schemas.openxmlformats.org/package/2006/relationships"><Relationship Id="rId1" Type="http://schemas.openxmlformats.org/officeDocument/2006/relationships/drawing" Target="../drawings/drawing8.xml"/><Relationship Id="rId2" Type="http://schemas.openxmlformats.org/officeDocument/2006/relationships/printerSettings" Target="../printerSettings/printerSettings8.bin"/><Relationship Id="rIdvml" Type="http://schemas.openxmlformats.org/officeDocument/2006/relationships/vmlDrawing" Target="../drawings/vmlDrawing8.vml"/><Relationship Id="rId1h" Type="http://schemas.openxmlformats.org/officeDocument/2006/relationships/hyperlink" Target="https://www.infrastructure.gov.au/copyright" TargetMode="External"/></Relationships>
</file>

<file path=xl/worksheets/_rels/sheet9.xml.rels><?xml version="1.0" encoding="UTF-8" standalone="yes"?><Relationships xmlns="http://schemas.openxmlformats.org/package/2006/relationships"><Relationship Id="rId1" Type="http://schemas.openxmlformats.org/officeDocument/2006/relationships/drawing" Target="../drawings/drawing9.xml"/><Relationship Id="rId2" Type="http://schemas.openxmlformats.org/officeDocument/2006/relationships/printerSettings" Target="../printerSettings/printerSettings9.bin"/><Relationship Id="rIdvml" Type="http://schemas.openxmlformats.org/officeDocument/2006/relationships/vmlDrawing" Target="../drawings/vmlDrawing9.vml"/><Relationship Id="rId1h" Type="http://schemas.openxmlformats.org/officeDocument/2006/relationships/hyperlink" Target="https://www.infrastructure.gov.au/copyright"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showGridLines="0" tabSelected="true" workbookViewId="0">
      <pane ySplit="7" topLeftCell="A8" activePane="bottomLeft" state="frozen"/>
      <selection pane="bottomLeft"/>
    </sheetView>
  </sheetViews>
  <sheetFormatPr defaultRowHeight="15.0" baseColWidth="10"/>
  <cols>
    <col min="1" max="1" width="2.1640625" hidden="0" customWidth="1"/>
    <col min="2" max="2" width="23" hidden="0" customWidth="1"/>
    <col min="3" max="3" width="19.5" hidden="0" customWidth="1"/>
    <col min="4" max="4" width="6.83203125" hidden="0" customWidth="1"/>
    <col min="5" max="5" width="9.21" hidden="0" customWidth="1"/>
    <col min="6" max="6" width="9.21" hidden="0" customWidth="1"/>
    <col min="7" max="7" width="9.21" hidden="0" customWidth="1"/>
    <col min="8" max="8" width="9.21" hidden="0" customWidth="1"/>
    <col min="9" max="9" width="9.21" hidden="0" customWidth="1"/>
    <col min="10" max="10" width="9.21" hidden="0" customWidth="1"/>
    <col min="11" max="11" width="9.21" hidden="0" customWidth="1"/>
    <col min="12" max="12" width="9.21" hidden="0" customWidth="1"/>
    <col min="13" max="13" width="9.21" hidden="0" customWidth="1"/>
    <col min="14" max="14" width="9.21" hidden="0" customWidth="1"/>
    <col min="15" max="15" width="9.21" hidden="0" customWidth="1"/>
    <col min="16" max="16" width="9.21" hidden="0" customWidth="1"/>
  </cols>
  <sheetData>
    <row r="1" ht="71.25" customHeight="1">
      <c r="A1" s="6"/>
      <c r="B1" s="3"/>
      <c r="C1" s="3"/>
      <c r="D1" s="3"/>
      <c r="E1" s="3"/>
      <c r="F1" s="3"/>
      <c r="G1" s="5"/>
      <c r="H1" s="5"/>
      <c r="I1" s="5"/>
      <c r="J1" s="5"/>
      <c r="K1" s="5"/>
      <c r="L1" s="5"/>
      <c r="M1" s="5"/>
      <c r="N1" s="5"/>
      <c r="O1" s="5"/>
      <c r="P1" s="5"/>
    </row>
    <row r="2" ht="18" customHeight="1">
      <c r="A2" s="6"/>
      <c r="B2" s="4"/>
      <c r="C2" s="4"/>
      <c r="D2" s="3"/>
      <c r="E2" s="3"/>
      <c r="F2" s="3"/>
      <c r="G2" s="3"/>
      <c r="H2" s="3"/>
      <c r="I2" s="3"/>
      <c r="J2" s="3"/>
      <c r="K2" s="3"/>
      <c r="L2" s="3"/>
      <c r="M2" s="3"/>
      <c r="N2" s="3"/>
      <c r="O2" s="3"/>
      <c r="P2" s="3"/>
    </row>
    <row r="3" ht="32.450000000000003" customHeight="1">
      <c r="A3" s="6"/>
      <c r="B3" s="5" t="s">
        <v>3</v>
      </c>
      <c r="C3" s="5"/>
      <c r="D3" s="3"/>
      <c r="E3" s="3"/>
      <c r="F3" s="3"/>
      <c r="G3" s="3"/>
      <c r="H3" s="3"/>
      <c r="I3" s="3"/>
      <c r="J3" s="3"/>
      <c r="K3" s="3"/>
      <c r="L3" s="3"/>
      <c r="M3" s="3"/>
      <c r="N3" s="3"/>
      <c r="O3" s="5"/>
      <c r="P3" s="5"/>
    </row>
    <row r="5" ht="12.75" customHeight="1">
      <c r="A5" s="21"/>
      <c r="B5" s="2"/>
    </row>
    <row r="6" ht="120" customHeight="1">
      <c r="B6" s="7" t="s">
        <v>13</v>
      </c>
      <c r="C6" s="7"/>
      <c r="D6" s="7"/>
      <c r="E6" s="7"/>
      <c r="F6" s="7"/>
      <c r="G6" s="7"/>
      <c r="H6" s="7"/>
      <c r="I6" s="7"/>
      <c r="J6" s="7"/>
      <c r="K6" s="7"/>
      <c r="L6" s="7"/>
      <c r="M6" s="7"/>
      <c r="N6" s="7"/>
      <c r="O6" s="7"/>
      <c r="P6" s="7"/>
    </row>
    <row r="7" ht="11.25" customHeight="1"/>
    <row r="8" ht="15.75" customHeight="1">
      <c r="B8" s="8" t="s">
        <v>15</v>
      </c>
    </row>
    <row r="9" ht="7" customHeight="1"/>
    <row r="10" ht="11.25" customHeight="1">
      <c r="B10" s="30" t="str">
        <f>=HYPERLINK("#'Table 1'!A9", "Table 1")</f>
      </c>
      <c r="C10" s="29" t="s">
        <v>62</v>
      </c>
      <c r="D10" s="29"/>
      <c r="E10" s="29"/>
      <c r="F10" s="29"/>
      <c r="G10" s="29"/>
      <c r="H10" s="29"/>
      <c r="I10" s="29"/>
      <c r="J10" s="29"/>
      <c r="K10" s="29"/>
      <c r="L10" s="29"/>
      <c r="M10" s="29"/>
      <c r="N10" s="29"/>
      <c r="O10" s="29"/>
      <c r="P10" s="29"/>
    </row>
    <row r="11" ht="11.25" customHeight="1">
      <c r="B11" s="30" t="str">
        <f>=HYPERLINK("#'Table 2'!A9", "Table 2")</f>
      </c>
      <c r="C11" s="29" t="s">
        <v>68</v>
      </c>
      <c r="D11" s="29"/>
      <c r="E11" s="29"/>
      <c r="F11" s="29"/>
      <c r="G11" s="29"/>
      <c r="H11" s="29"/>
      <c r="I11" s="29"/>
      <c r="J11" s="29"/>
      <c r="K11" s="29"/>
      <c r="L11" s="29"/>
      <c r="M11" s="29"/>
      <c r="N11" s="29"/>
      <c r="O11" s="29"/>
      <c r="P11" s="29"/>
    </row>
    <row r="12" ht="11.25" customHeight="1">
      <c r="B12" s="30" t="str">
        <f>=HYPERLINK("#'Table 3'!A9", "Table 3")</f>
      </c>
      <c r="C12" s="29" t="s">
        <v>80</v>
      </c>
      <c r="D12" s="29"/>
      <c r="E12" s="29"/>
      <c r="F12" s="29"/>
      <c r="G12" s="29"/>
      <c r="H12" s="29"/>
      <c r="I12" s="29"/>
      <c r="J12" s="29"/>
      <c r="K12" s="29"/>
      <c r="L12" s="29"/>
      <c r="M12" s="29"/>
      <c r="N12" s="29"/>
      <c r="O12" s="29"/>
      <c r="P12" s="29"/>
    </row>
    <row r="13" ht="11.25" customHeight="1">
      <c r="B13" s="30" t="str">
        <f>=HYPERLINK("#'Table 4'!A9", "Table 4")</f>
      </c>
      <c r="C13" s="29" t="s">
        <v>88</v>
      </c>
      <c r="D13" s="29"/>
      <c r="E13" s="29"/>
      <c r="F13" s="29"/>
      <c r="G13" s="29"/>
      <c r="H13" s="29"/>
      <c r="I13" s="29"/>
      <c r="J13" s="29"/>
      <c r="K13" s="29"/>
      <c r="L13" s="29"/>
      <c r="M13" s="29"/>
      <c r="N13" s="29"/>
      <c r="O13" s="29"/>
      <c r="P13" s="29"/>
    </row>
    <row r="14" ht="11.25" customHeight="1">
      <c r="B14" s="30" t="str">
        <f>=HYPERLINK("#'Table 5'!A9", "Table 5")</f>
      </c>
      <c r="C14" s="29" t="s">
        <v>96</v>
      </c>
      <c r="D14" s="29"/>
      <c r="E14" s="29"/>
      <c r="F14" s="29"/>
      <c r="G14" s="29"/>
      <c r="H14" s="29"/>
      <c r="I14" s="29"/>
      <c r="J14" s="29"/>
      <c r="K14" s="29"/>
      <c r="L14" s="29"/>
      <c r="M14" s="29"/>
      <c r="N14" s="29"/>
      <c r="O14" s="29"/>
      <c r="P14" s="29"/>
    </row>
    <row r="15" ht="11.25" customHeight="1">
      <c r="B15" s="30" t="str">
        <f>=HYPERLINK("#'Table 6'!A9", "Table 6")</f>
      </c>
      <c r="C15" s="29" t="s">
        <v>166</v>
      </c>
      <c r="D15" s="29"/>
      <c r="E15" s="29"/>
      <c r="F15" s="29"/>
      <c r="G15" s="29"/>
      <c r="H15" s="29"/>
      <c r="I15" s="29"/>
      <c r="J15" s="29"/>
      <c r="K15" s="29"/>
      <c r="L15" s="29"/>
      <c r="M15" s="29"/>
      <c r="N15" s="29"/>
      <c r="O15" s="29"/>
      <c r="P15" s="29"/>
    </row>
    <row r="16" ht="11.25" customHeight="1">
      <c r="B16" s="30" t="str">
        <f>=HYPERLINK("#'Table 7'!A9", "Table 7")</f>
      </c>
      <c r="C16" s="29" t="s">
        <v>177</v>
      </c>
      <c r="D16" s="29"/>
      <c r="E16" s="29"/>
      <c r="F16" s="29"/>
      <c r="G16" s="29"/>
      <c r="H16" s="29"/>
      <c r="I16" s="29"/>
      <c r="J16" s="29"/>
      <c r="K16" s="29"/>
      <c r="L16" s="29"/>
      <c r="M16" s="29"/>
      <c r="N16" s="29"/>
      <c r="O16" s="29"/>
      <c r="P16" s="29"/>
    </row>
    <row r="17" ht="11.25" customHeight="1">
      <c r="B17" s="30" t="str">
        <f>=HYPERLINK("#'Table 8'!A9", "Table 8")</f>
      </c>
      <c r="C17" s="29" t="s">
        <v>188</v>
      </c>
      <c r="D17" s="29"/>
      <c r="E17" s="29"/>
      <c r="F17" s="29"/>
      <c r="G17" s="29"/>
      <c r="H17" s="29"/>
      <c r="I17" s="29"/>
      <c r="J17" s="29"/>
      <c r="K17" s="29"/>
      <c r="L17" s="29"/>
      <c r="M17" s="29"/>
      <c r="N17" s="29"/>
      <c r="O17" s="29"/>
      <c r="P17" s="29"/>
    </row>
    <row r="18" ht="11.25" customHeight="1">
      <c r="B18" s="30" t="str">
        <f>=HYPERLINK("#'Table 9'!A9", "Table 9")</f>
      </c>
      <c r="C18" s="29" t="s">
        <v>200</v>
      </c>
      <c r="D18" s="29"/>
      <c r="E18" s="29"/>
      <c r="F18" s="29"/>
      <c r="G18" s="29"/>
      <c r="H18" s="29"/>
      <c r="I18" s="29"/>
      <c r="J18" s="29"/>
      <c r="K18" s="29"/>
      <c r="L18" s="29"/>
      <c r="M18" s="29"/>
      <c r="N18" s="29"/>
      <c r="O18" s="29"/>
      <c r="P18" s="29"/>
    </row>
    <row r="19" ht="11.25" customHeight="1">
      <c r="B19" s="30" t="str">
        <f>=HYPERLINK("#'Table 10'!A9", "Table 10")</f>
      </c>
      <c r="C19" s="29" t="s">
        <v>216</v>
      </c>
      <c r="D19" s="29"/>
      <c r="E19" s="29"/>
      <c r="F19" s="29"/>
      <c r="G19" s="29"/>
      <c r="H19" s="29"/>
      <c r="I19" s="29"/>
      <c r="J19" s="29"/>
      <c r="K19" s="29"/>
      <c r="L19" s="29"/>
      <c r="M19" s="29"/>
      <c r="N19" s="29"/>
      <c r="O19" s="29"/>
      <c r="P19" s="29"/>
    </row>
    <row r="20" ht="11.25" customHeight="1">
      <c r="B20" s="30" t="str">
        <f>=HYPERLINK("#'Table 11'!A9", "Table 11")</f>
      </c>
      <c r="C20" s="29" t="s">
        <v>235</v>
      </c>
      <c r="D20" s="29"/>
      <c r="E20" s="29"/>
      <c r="F20" s="29"/>
      <c r="G20" s="29"/>
      <c r="H20" s="29"/>
      <c r="I20" s="29"/>
      <c r="J20" s="29"/>
      <c r="K20" s="29"/>
      <c r="L20" s="29"/>
      <c r="M20" s="29"/>
      <c r="N20" s="29"/>
      <c r="O20" s="29"/>
      <c r="P20" s="29"/>
    </row>
    <row r="21" ht="11.25" customHeight="1">
      <c r="B21" s="30" t="str">
        <f>=HYPERLINK("#'Table 12'!A9", "Table 12")</f>
      </c>
      <c r="C21" s="29" t="s">
        <v>324</v>
      </c>
      <c r="D21" s="29"/>
      <c r="E21" s="29"/>
      <c r="F21" s="29"/>
      <c r="G21" s="29"/>
      <c r="H21" s="29"/>
      <c r="I21" s="29"/>
      <c r="J21" s="29"/>
      <c r="K21" s="29"/>
      <c r="L21" s="29"/>
      <c r="M21" s="29"/>
      <c r="N21" s="29"/>
      <c r="O21" s="29"/>
      <c r="P21" s="29"/>
    </row>
    <row r="22" ht="11.25" customHeight="1">
      <c r="B22" s="30" t="str">
        <f>=HYPERLINK("#'Table 13'!A9", "Table 13")</f>
      </c>
      <c r="C22" s="29" t="s">
        <v>354</v>
      </c>
      <c r="D22" s="29"/>
      <c r="E22" s="29"/>
      <c r="F22" s="29"/>
      <c r="G22" s="29"/>
      <c r="H22" s="29"/>
      <c r="I22" s="29"/>
      <c r="J22" s="29"/>
      <c r="K22" s="29"/>
      <c r="L22" s="29"/>
      <c r="M22" s="29"/>
      <c r="N22" s="29"/>
      <c r="O22" s="29"/>
      <c r="P22" s="29"/>
    </row>
    <row r="23" ht="11.25" customHeight="1">
      <c r="B23" s="30" t="str">
        <f>=HYPERLINK("#'Table 14'!A9", "Table 14")</f>
      </c>
      <c r="C23" s="29" t="s">
        <v>383</v>
      </c>
      <c r="D23" s="29"/>
      <c r="E23" s="29"/>
      <c r="F23" s="29"/>
      <c r="G23" s="29"/>
      <c r="H23" s="29"/>
      <c r="I23" s="29"/>
      <c r="J23" s="29"/>
      <c r="K23" s="29"/>
      <c r="L23" s="29"/>
      <c r="M23" s="29"/>
      <c r="N23" s="29"/>
      <c r="O23" s="29"/>
      <c r="P23" s="29"/>
    </row>
    <row r="24" ht="11.25" customHeight="1">
      <c r="B24" s="30" t="str">
        <f>=HYPERLINK("#'Table 15'!A9", "Table 15")</f>
      </c>
      <c r="C24" s="29" t="s">
        <v>424</v>
      </c>
      <c r="D24" s="29"/>
      <c r="E24" s="29"/>
      <c r="F24" s="29"/>
      <c r="G24" s="29"/>
      <c r="H24" s="29"/>
      <c r="I24" s="29"/>
      <c r="J24" s="29"/>
      <c r="K24" s="29"/>
      <c r="L24" s="29"/>
      <c r="M24" s="29"/>
      <c r="N24" s="29"/>
      <c r="O24" s="29"/>
      <c r="P24" s="29"/>
    </row>
    <row r="25" ht="11.25" customHeight="1">
      <c r="B25" s="30" t="str">
        <f>=HYPERLINK("#'Table 16'!A9", "Table 16")</f>
      </c>
      <c r="C25" s="29" t="s">
        <v>449</v>
      </c>
      <c r="D25" s="29"/>
      <c r="E25" s="29"/>
      <c r="F25" s="29"/>
      <c r="G25" s="29"/>
      <c r="H25" s="29"/>
      <c r="I25" s="29"/>
      <c r="J25" s="29"/>
      <c r="K25" s="29"/>
      <c r="L25" s="29"/>
      <c r="M25" s="29"/>
      <c r="N25" s="29"/>
      <c r="O25" s="29"/>
      <c r="P25" s="29"/>
    </row>
    <row r="26" ht="11.25" customHeight="1">
      <c r="B26" s="30" t="str">
        <f>=HYPERLINK("#'Table 17'!A9", "Table 17")</f>
      </c>
      <c r="C26" s="29" t="s">
        <v>530</v>
      </c>
      <c r="D26" s="29"/>
      <c r="E26" s="29"/>
      <c r="F26" s="29"/>
      <c r="G26" s="29"/>
      <c r="H26" s="29"/>
      <c r="I26" s="29"/>
      <c r="J26" s="29"/>
      <c r="K26" s="29"/>
      <c r="L26" s="29"/>
      <c r="M26" s="29"/>
      <c r="N26" s="29"/>
      <c r="O26" s="29"/>
      <c r="P26" s="29"/>
    </row>
    <row r="27" ht="11.25" customHeight="1">
      <c r="B27" s="30" t="str">
        <f>=HYPERLINK("#'Table 18'!A9", "Table 18")</f>
      </c>
      <c r="C27" s="29" t="s">
        <v>533</v>
      </c>
      <c r="D27" s="29"/>
      <c r="E27" s="29"/>
      <c r="F27" s="29"/>
      <c r="G27" s="29"/>
      <c r="H27" s="29"/>
      <c r="I27" s="29"/>
      <c r="J27" s="29"/>
      <c r="K27" s="29"/>
      <c r="L27" s="29"/>
      <c r="M27" s="29"/>
      <c r="N27" s="29"/>
      <c r="O27" s="29"/>
      <c r="P27" s="29"/>
    </row>
    <row r="28" ht="11.25" customHeight="1">
      <c r="B28" s="30" t="str">
        <f>=HYPERLINK("#'Table 19'!A9", "Table 19")</f>
      </c>
      <c r="C28" s="29" t="s">
        <v>560</v>
      </c>
      <c r="D28" s="29"/>
      <c r="E28" s="29"/>
      <c r="F28" s="29"/>
      <c r="G28" s="29"/>
      <c r="H28" s="29"/>
      <c r="I28" s="29"/>
      <c r="J28" s="29"/>
      <c r="K28" s="29"/>
      <c r="L28" s="29"/>
      <c r="M28" s="29"/>
      <c r="N28" s="29"/>
      <c r="O28" s="29"/>
      <c r="P28" s="29"/>
    </row>
    <row r="29" ht="11.25" customHeight="1">
      <c r="B29" s="30" t="str">
        <f>=HYPERLINK("#'Table 20'!A9", "Table 20")</f>
      </c>
      <c r="C29" s="29" t="s">
        <v>568</v>
      </c>
      <c r="D29" s="29"/>
      <c r="E29" s="29"/>
      <c r="F29" s="29"/>
      <c r="G29" s="29"/>
      <c r="H29" s="29"/>
      <c r="I29" s="29"/>
      <c r="J29" s="29"/>
      <c r="K29" s="29"/>
      <c r="L29" s="29"/>
      <c r="M29" s="29"/>
      <c r="N29" s="29"/>
      <c r="O29" s="29"/>
      <c r="P29" s="29"/>
    </row>
    <row r="30" ht="11.25" customHeight="1">
      <c r="B30" s="30" t="str">
        <f>=HYPERLINK("#'Table 21'!A9", "Table 21")</f>
      </c>
      <c r="C30" s="29" t="s">
        <v>570</v>
      </c>
      <c r="D30" s="29"/>
      <c r="E30" s="29"/>
      <c r="F30" s="29"/>
      <c r="G30" s="29"/>
      <c r="H30" s="29"/>
      <c r="I30" s="29"/>
      <c r="J30" s="29"/>
      <c r="K30" s="29"/>
      <c r="L30" s="29"/>
      <c r="M30" s="29"/>
      <c r="N30" s="29"/>
      <c r="O30" s="29"/>
      <c r="P30" s="29"/>
    </row>
    <row r="31" ht="11.25" customHeight="1">
      <c r="B31" s="30" t="str">
        <f>=HYPERLINK("#'Table 22'!A9", "Table 22")</f>
      </c>
      <c r="C31" s="29" t="s">
        <v>595</v>
      </c>
      <c r="D31" s="29"/>
      <c r="E31" s="29"/>
      <c r="F31" s="29"/>
      <c r="G31" s="29"/>
      <c r="H31" s="29"/>
      <c r="I31" s="29"/>
      <c r="J31" s="29"/>
      <c r="K31" s="29"/>
      <c r="L31" s="29"/>
      <c r="M31" s="29"/>
      <c r="N31" s="29"/>
      <c r="O31" s="29"/>
      <c r="P31" s="29"/>
    </row>
    <row r="32" ht="11.25" customHeight="1">
      <c r="B32" s="30" t="str">
        <f>=HYPERLINK("#'Table 23'!A9", "Table 23")</f>
      </c>
      <c r="C32" s="29" t="s">
        <v>597</v>
      </c>
      <c r="D32" s="29"/>
      <c r="E32" s="29"/>
      <c r="F32" s="29"/>
      <c r="G32" s="29"/>
      <c r="H32" s="29"/>
      <c r="I32" s="29"/>
      <c r="J32" s="29"/>
      <c r="K32" s="29"/>
      <c r="L32" s="29"/>
      <c r="M32" s="29"/>
      <c r="N32" s="29"/>
      <c r="O32" s="29"/>
      <c r="P32" s="29"/>
    </row>
    <row r="33" ht="11.25" customHeight="1">
      <c r="B33" s="30" t="str">
        <f>=HYPERLINK("#'Table 24'!A9", "Table 24")</f>
      </c>
      <c r="C33" s="29" t="s">
        <v>600</v>
      </c>
      <c r="D33" s="29"/>
      <c r="E33" s="29"/>
      <c r="F33" s="29"/>
      <c r="G33" s="29"/>
      <c r="H33" s="29"/>
      <c r="I33" s="29"/>
      <c r="J33" s="29"/>
      <c r="K33" s="29"/>
      <c r="L33" s="29"/>
      <c r="M33" s="29"/>
      <c r="N33" s="29"/>
      <c r="O33" s="29"/>
      <c r="P33" s="29"/>
    </row>
    <row r="34" ht="11.25" customHeight="1">
      <c r="B34" s="30" t="str">
        <f>=HYPERLINK("#'Table 25'!A9", "Table 25")</f>
      </c>
      <c r="C34" s="29" t="s">
        <v>623</v>
      </c>
      <c r="D34" s="29"/>
      <c r="E34" s="29"/>
      <c r="F34" s="29"/>
      <c r="G34" s="29"/>
      <c r="H34" s="29"/>
      <c r="I34" s="29"/>
      <c r="J34" s="29"/>
      <c r="K34" s="29"/>
      <c r="L34" s="29"/>
      <c r="M34" s="29"/>
      <c r="N34" s="29"/>
      <c r="O34" s="29"/>
      <c r="P34" s="29"/>
    </row>
    <row r="35" ht="11.25" customHeight="1">
      <c r="B35" s="30" t="str">
        <f>=HYPERLINK("#'Table 26'!A9", "Table 26")</f>
      </c>
      <c r="C35" s="29" t="s">
        <v>635</v>
      </c>
      <c r="D35" s="29"/>
      <c r="E35" s="29"/>
      <c r="F35" s="29"/>
      <c r="G35" s="29"/>
      <c r="H35" s="29"/>
      <c r="I35" s="29"/>
      <c r="J35" s="29"/>
      <c r="K35" s="29"/>
      <c r="L35" s="29"/>
      <c r="M35" s="29"/>
      <c r="N35" s="29"/>
      <c r="O35" s="29"/>
      <c r="P35" s="29"/>
    </row>
    <row r="36" ht="11.25" customHeight="1">
      <c r="B36" s="30" t="str">
        <f>=HYPERLINK("#'Table 27'!A9", "Table 27")</f>
      </c>
      <c r="C36" s="29" t="s">
        <v>658</v>
      </c>
      <c r="D36" s="29"/>
      <c r="E36" s="29"/>
      <c r="F36" s="29"/>
      <c r="G36" s="29"/>
      <c r="H36" s="29"/>
      <c r="I36" s="29"/>
      <c r="J36" s="29"/>
      <c r="K36" s="29"/>
      <c r="L36" s="29"/>
      <c r="M36" s="29"/>
      <c r="N36" s="29"/>
      <c r="O36" s="29"/>
      <c r="P36" s="29"/>
    </row>
    <row r="37" ht="11.25" customHeight="1">
      <c r="B37" s="30" t="str">
        <f>=HYPERLINK("#'Table 28'!A9", "Table 28")</f>
      </c>
      <c r="C37" s="29" t="s">
        <v>674</v>
      </c>
      <c r="D37" s="29"/>
      <c r="E37" s="29"/>
      <c r="F37" s="29"/>
      <c r="G37" s="29"/>
      <c r="H37" s="29"/>
      <c r="I37" s="29"/>
      <c r="J37" s="29"/>
      <c r="K37" s="29"/>
      <c r="L37" s="29"/>
      <c r="M37" s="29"/>
      <c r="N37" s="29"/>
      <c r="O37" s="29"/>
      <c r="P37" s="29"/>
    </row>
    <row r="38" ht="11.25" customHeight="1">
      <c r="B38" s="30" t="str">
        <f>=HYPERLINK("#'Table 29'!A9", "Table 29")</f>
      </c>
      <c r="C38" s="29" t="s">
        <v>697</v>
      </c>
      <c r="D38" s="29"/>
      <c r="E38" s="29"/>
      <c r="F38" s="29"/>
      <c r="G38" s="29"/>
      <c r="H38" s="29"/>
      <c r="I38" s="29"/>
      <c r="J38" s="29"/>
      <c r="K38" s="29"/>
      <c r="L38" s="29"/>
      <c r="M38" s="29"/>
      <c r="N38" s="29"/>
      <c r="O38" s="29"/>
      <c r="P38" s="29"/>
    </row>
    <row r="39" ht="11.25" customHeight="1">
      <c r="B39" s="30" t="str">
        <f>=HYPERLINK("#'Table 30'!A9", "Table 30")</f>
      </c>
      <c r="C39" s="29" t="s">
        <v>702</v>
      </c>
      <c r="D39" s="29"/>
      <c r="E39" s="29"/>
      <c r="F39" s="29"/>
      <c r="G39" s="29"/>
      <c r="H39" s="29"/>
      <c r="I39" s="29"/>
      <c r="J39" s="29"/>
      <c r="K39" s="29"/>
      <c r="L39" s="29"/>
      <c r="M39" s="29"/>
      <c r="N39" s="29"/>
      <c r="O39" s="29"/>
      <c r="P39" s="29"/>
    </row>
    <row r="40" ht="11.25" customHeight="1">
      <c r="B40" s="30" t="str">
        <f>=HYPERLINK("#'Table 31'!A9", "Table 31")</f>
      </c>
      <c r="C40" s="29" t="s">
        <v>709</v>
      </c>
      <c r="D40" s="29"/>
      <c r="E40" s="29"/>
      <c r="F40" s="29"/>
      <c r="G40" s="29"/>
      <c r="H40" s="29"/>
      <c r="I40" s="29"/>
      <c r="J40" s="29"/>
      <c r="K40" s="29"/>
      <c r="L40" s="29"/>
      <c r="M40" s="29"/>
      <c r="N40" s="29"/>
      <c r="O40" s="29"/>
      <c r="P40" s="29"/>
    </row>
    <row r="41" ht="11.25" customHeight="1">
      <c r="B41" s="30" t="str">
        <f>=HYPERLINK("#'Table 32'!A9", "Table 32")</f>
      </c>
      <c r="C41" s="29" t="s">
        <v>712</v>
      </c>
      <c r="D41" s="29"/>
      <c r="E41" s="29"/>
      <c r="F41" s="29"/>
      <c r="G41" s="29"/>
      <c r="H41" s="29"/>
      <c r="I41" s="29"/>
      <c r="J41" s="29"/>
      <c r="K41" s="29"/>
      <c r="L41" s="29"/>
      <c r="M41" s="29"/>
      <c r="N41" s="29"/>
      <c r="O41" s="29"/>
      <c r="P41" s="29"/>
    </row>
    <row r="43">
      <c r="B43" s="10" t="str">
        <f>=HYPERLINK("#'Explanatory Notes'!A5", "Explanatory Notes")</f>
      </c>
    </row>
    <row r="45" ht="15.75" customHeight="1">
      <c r="B45" s="8" t="s">
        <v>16</v>
      </c>
    </row>
    <row r="46" ht="7" customHeight="1"/>
    <row r="47" ht="28.5" customHeight="1">
      <c r="B47" s="11" t="s">
        <v>17</v>
      </c>
    </row>
    <row r="48" ht="7" customHeight="1"/>
    <row r="49" ht="15.75" customHeight="1">
      <c r="B49" s="8" t="s">
        <v>18</v>
      </c>
    </row>
    <row r="50" ht="7" customHeight="1">
      <c r="B50" s="12"/>
    </row>
    <row r="51">
      <c r="B51" s="12" t="s">
        <v>19</v>
      </c>
    </row>
    <row r="52" ht="7" customHeight="1">
      <c r="B52" s="12"/>
    </row>
    <row r="53">
      <c r="B53" s="12" t="s">
        <v>20</v>
      </c>
    </row>
    <row r="54">
      <c r="B54" s="12" t="s">
        <v>21</v>
      </c>
    </row>
    <row r="55">
      <c r="B55" s="12" t="s">
        <v>22</v>
      </c>
    </row>
    <row r="56">
      <c r="B56" s="12" t="s">
        <v>23</v>
      </c>
    </row>
    <row r="57">
      <c r="B57" s="12" t="s">
        <v>24</v>
      </c>
    </row>
    <row r="58">
      <c r="B58" s="12"/>
    </row>
    <row r="59">
      <c r="B59" s="13" t="s">
        <v>25</v>
      </c>
    </row>
    <row r="60">
      <c r="B60" s="12"/>
    </row>
  </sheetData>
  <sheetProtection sheet="1"/>
  <mergeCells count="6">
    <mergeCell ref="B1:E1"/>
    <mergeCell ref="B6:P6"/>
    <mergeCell ref="B8:P8"/>
    <mergeCell ref="B45:P45"/>
    <mergeCell ref="B47:P47"/>
    <mergeCell ref="B49:P49"/>
  </mergeCells>
  <hyperlinks>
    <hyperlink ref="B59" r:id="rId1h"/>
  </hyperlinks>
  <pageMargins left="0.7" right="0.7" top="0.75" bottom="0.75" header="0.3" footer="0.3"/>
  <pageSetup paperSize="9" orientation="portrait" horizontalDpi="300" verticalDpi="300" r:id="rId2"/>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189</v>
      </c>
    </row>
    <row r="6" ht="15.95" customHeight="1">
      <c r="A6" s="16" t="s">
        <v>27</v>
      </c>
    </row>
    <row r="7" ht="15" customHeight="1">
      <c r="A7" s="9" t="s">
        <v>25</v>
      </c>
    </row>
    <row r="9">
      <c r="A9" s="23"/>
      <c r="B9" s="23"/>
      <c r="C9" s="23"/>
      <c r="D9" s="23"/>
      <c r="E9" s="23"/>
      <c r="F9" s="23"/>
      <c r="G9" s="23"/>
    </row>
    <row r="10">
      <c r="A10" s="45" t="s">
        <v>98</v>
      </c>
      <c r="B10" s="45" t="s">
        <v>99</v>
      </c>
      <c r="C10" s="26" t="s">
        <v>33</v>
      </c>
      <c r="D10" s="26" t="s">
        <v>34</v>
      </c>
      <c r="E10" s="26" t="s">
        <v>45</v>
      </c>
      <c r="F10" s="26" t="s">
        <v>100</v>
      </c>
      <c r="G10" s="26" t="s">
        <v>101</v>
      </c>
    </row>
    <row r="11">
      <c r="A11" s="45" t="s">
        <v>102</v>
      </c>
      <c r="B11" s="45" t="s">
        <v>141</v>
      </c>
      <c r="C11" s="45" t="n">
        <v>295</v>
      </c>
      <c r="D11" s="45" t="n">
        <v>204</v>
      </c>
      <c r="E11" s="45" t="n">
        <v>687</v>
      </c>
      <c r="F11" s="45" t="n">
        <v>295</v>
      </c>
      <c r="G11" s="45" t="n">
        <v>2755</v>
      </c>
    </row>
    <row r="12">
      <c r="A12" s="45" t="s">
        <v>104</v>
      </c>
      <c r="B12" s="45" t="s">
        <v>145</v>
      </c>
      <c r="C12" s="45" t="n">
        <v>164</v>
      </c>
      <c r="D12" s="45" t="n">
        <v>261</v>
      </c>
      <c r="E12" s="45" t="n">
        <v>105</v>
      </c>
      <c r="F12" s="45" t="n">
        <v>164</v>
      </c>
      <c r="G12" s="45" t="n">
        <v>2423</v>
      </c>
    </row>
    <row r="13">
      <c r="A13" s="45" t="s">
        <v>106</v>
      </c>
      <c r="B13" s="45" t="s">
        <v>190</v>
      </c>
      <c r="C13" s="45" t="n">
        <v>108</v>
      </c>
      <c r="D13" s="45" t="n">
        <v>88</v>
      </c>
      <c r="E13" s="45" t="n">
        <v>236</v>
      </c>
      <c r="F13" s="45" t="n">
        <v>108</v>
      </c>
      <c r="G13" s="45" t="n">
        <v>1076</v>
      </c>
    </row>
    <row r="14">
      <c r="A14" s="45" t="s">
        <v>108</v>
      </c>
      <c r="B14" s="45" t="s">
        <v>191</v>
      </c>
      <c r="C14" s="45" t="n">
        <v>104</v>
      </c>
      <c r="D14" s="45" t="n">
        <v>108</v>
      </c>
      <c r="E14" s="45" t="n">
        <v>191</v>
      </c>
      <c r="F14" s="45" t="n">
        <v>104</v>
      </c>
      <c r="G14" s="45" t="n">
        <v>3022</v>
      </c>
    </row>
    <row r="15">
      <c r="A15" s="45" t="s">
        <v>110</v>
      </c>
      <c r="B15" s="45" t="s">
        <v>192</v>
      </c>
      <c r="C15" s="45" t="n">
        <v>77</v>
      </c>
      <c r="D15" s="45" t="n">
        <v>70</v>
      </c>
      <c r="E15" s="45" t="n">
        <v>14</v>
      </c>
      <c r="F15" s="45" t="n">
        <v>77</v>
      </c>
      <c r="G15" s="45" t="n">
        <v>563</v>
      </c>
    </row>
    <row r="16">
      <c r="A16" s="45" t="s">
        <v>112</v>
      </c>
      <c r="B16" s="45" t="s">
        <v>117</v>
      </c>
      <c r="C16" s="45" t="n">
        <v>70</v>
      </c>
      <c r="D16" s="45" t="n">
        <v>38</v>
      </c>
      <c r="E16" s="45" t="n">
        <v>145</v>
      </c>
      <c r="F16" s="45" t="n">
        <v>70</v>
      </c>
      <c r="G16" s="45" t="n">
        <v>658</v>
      </c>
    </row>
    <row r="17">
      <c r="A17" s="45" t="s">
        <v>114</v>
      </c>
      <c r="B17" s="45" t="s">
        <v>180</v>
      </c>
      <c r="C17" s="45" t="n">
        <v>52</v>
      </c>
      <c r="D17" s="45" t="n">
        <v>115</v>
      </c>
      <c r="E17" s="45" t="n">
        <v>189</v>
      </c>
      <c r="F17" s="45" t="n">
        <v>52</v>
      </c>
      <c r="G17" s="45" t="n">
        <v>834</v>
      </c>
    </row>
    <row r="18">
      <c r="A18" s="45" t="s">
        <v>116</v>
      </c>
      <c r="B18" s="45" t="s">
        <v>181</v>
      </c>
      <c r="C18" s="45" t="n">
        <v>44</v>
      </c>
      <c r="D18" s="45" t="n">
        <v>49</v>
      </c>
      <c r="E18" s="45" t="n">
        <v>55</v>
      </c>
      <c r="F18" s="45" t="n">
        <v>44</v>
      </c>
      <c r="G18" s="45" t="n">
        <v>341</v>
      </c>
    </row>
    <row r="19">
      <c r="A19" s="45" t="s">
        <v>118</v>
      </c>
      <c r="B19" s="45" t="s">
        <v>193</v>
      </c>
      <c r="C19" s="45" t="n">
        <v>32</v>
      </c>
      <c r="D19" s="45" t="n">
        <v>65</v>
      </c>
      <c r="E19" s="45" t="n">
        <v>34</v>
      </c>
      <c r="F19" s="45" t="n">
        <v>32</v>
      </c>
      <c r="G19" s="45" t="n">
        <v>857</v>
      </c>
    </row>
    <row r="20">
      <c r="A20" s="45" t="s">
        <v>120</v>
      </c>
      <c r="B20" s="45" t="s">
        <v>194</v>
      </c>
      <c r="C20" s="45" t="n">
        <v>29</v>
      </c>
      <c r="D20" s="45" t="n">
        <v>60</v>
      </c>
      <c r="E20" s="45" t="n">
        <v>109</v>
      </c>
      <c r="F20" s="45" t="n">
        <v>29</v>
      </c>
      <c r="G20" s="45" t="n">
        <v>703</v>
      </c>
    </row>
    <row r="21">
      <c r="A21" s="45" t="s">
        <v>122</v>
      </c>
      <c r="B21" s="45" t="s">
        <v>195</v>
      </c>
      <c r="C21" s="45" t="n">
        <v>20</v>
      </c>
      <c r="D21" s="45" t="n">
        <v>0</v>
      </c>
      <c r="E21" s="45" t="n">
        <v>0</v>
      </c>
      <c r="F21" s="45" t="n">
        <v>20</v>
      </c>
      <c r="G21" s="45" t="n">
        <v>28</v>
      </c>
    </row>
    <row r="22">
      <c r="A22" s="45" t="s">
        <v>124</v>
      </c>
      <c r="B22" s="45" t="s">
        <v>196</v>
      </c>
      <c r="C22" s="45" t="n">
        <v>11</v>
      </c>
      <c r="D22" s="45" t="n">
        <v>9</v>
      </c>
      <c r="E22" s="45" t="n">
        <v>29</v>
      </c>
      <c r="F22" s="45" t="n">
        <v>11</v>
      </c>
      <c r="G22" s="45" t="n">
        <v>141</v>
      </c>
    </row>
    <row r="23">
      <c r="A23" s="45" t="s">
        <v>126</v>
      </c>
      <c r="B23" s="45" t="s">
        <v>197</v>
      </c>
      <c r="C23" s="45" t="n">
        <v>10</v>
      </c>
      <c r="D23" s="45" t="n">
        <v>3</v>
      </c>
      <c r="E23" s="45" t="n">
        <v>17</v>
      </c>
      <c r="F23" s="45" t="n">
        <v>10</v>
      </c>
      <c r="G23" s="45" t="n">
        <v>109</v>
      </c>
    </row>
    <row r="24">
      <c r="A24" s="45" t="s">
        <v>128</v>
      </c>
      <c r="B24" s="45" t="s">
        <v>198</v>
      </c>
      <c r="C24" s="45" t="n">
        <v>8</v>
      </c>
      <c r="D24" s="45" t="n">
        <v>0</v>
      </c>
      <c r="E24" s="45" t="n">
        <v>1041</v>
      </c>
      <c r="F24" s="45" t="n">
        <v>8</v>
      </c>
      <c r="G24" s="45" t="n">
        <v>495</v>
      </c>
    </row>
    <row r="25">
      <c r="A25" s="45" t="s">
        <v>130</v>
      </c>
      <c r="B25" s="45" t="s">
        <v>199</v>
      </c>
      <c r="C25" s="45" t="n">
        <v>7</v>
      </c>
      <c r="D25" s="45" t="n">
        <v>49</v>
      </c>
      <c r="E25" s="45" t="n">
        <v>1</v>
      </c>
      <c r="F25" s="45" t="n">
        <v>7</v>
      </c>
      <c r="G25" s="45" t="n">
        <v>365</v>
      </c>
    </row>
    <row r="26">
      <c r="A26" s="45" t="s">
        <v>132</v>
      </c>
      <c r="B26" s="45" t="s">
        <v>163</v>
      </c>
      <c r="C26" s="45" t="n">
        <v>12</v>
      </c>
      <c r="D26" s="45" t="n">
        <v>28</v>
      </c>
      <c r="E26" s="45" t="n">
        <v>89</v>
      </c>
      <c r="F26" s="45" t="n">
        <v>12</v>
      </c>
      <c r="G26" s="45" t="n">
        <v>415</v>
      </c>
    </row>
    <row r="27">
      <c r="A27" s="46" t="s">
        <v>32</v>
      </c>
      <c r="B27" s="46" t="s">
        <v>164</v>
      </c>
      <c r="C27" s="46" t="n">
        <v>1043</v>
      </c>
      <c r="D27" s="46" t="n">
        <v>1147</v>
      </c>
      <c r="E27" s="46" t="n">
        <v>2942</v>
      </c>
      <c r="F27" s="46" t="n">
        <v>1043</v>
      </c>
      <c r="G27" s="46" t="n">
        <v>14785</v>
      </c>
    </row>
    <row r="28">
      <c r="A28" s="28" t="s">
        <v>165</v>
      </c>
      <c r="B28" s="28"/>
      <c r="C28" s="28"/>
      <c r="D28" s="28"/>
      <c r="E28" s="28"/>
      <c r="F28" s="28"/>
      <c r="G28" s="28"/>
    </row>
    <row r="29">
      <c r="A29" s="28" t="s">
        <v>61</v>
      </c>
      <c r="B29" s="28"/>
      <c r="C29" s="28"/>
      <c r="D29" s="28"/>
      <c r="E29" s="28"/>
      <c r="F29" s="28"/>
      <c r="G29" s="28"/>
    </row>
  </sheetData>
  <sheetProtection sheet="1"/>
  <mergeCells count="3">
    <mergeCell ref="B1:E1"/>
    <mergeCell ref="A28:G28"/>
    <mergeCell ref="A29:G29"/>
  </mergeCells>
  <hyperlinks>
    <hyperlink ref="A7" r:id="rId1h"/>
  </hyperlinks>
  <pageMargins left="0.7" right="0.7" top="0.75" bottom="0.75" header="0.3" footer="0.3"/>
  <pageSetup paperSize="9" orientation="portrait" r:id="rId2"/>
  <drawing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201</v>
      </c>
    </row>
    <row r="6" ht="15.95" customHeight="1">
      <c r="A6" s="16" t="s">
        <v>27</v>
      </c>
    </row>
    <row r="7" ht="15" customHeight="1">
      <c r="A7" s="9" t="s">
        <v>25</v>
      </c>
    </row>
    <row r="9">
      <c r="A9" s="23"/>
      <c r="B9" s="23"/>
      <c r="C9" s="23"/>
      <c r="D9" s="23"/>
      <c r="E9" s="23"/>
      <c r="F9" s="23"/>
      <c r="G9" s="23"/>
    </row>
    <row r="10">
      <c r="A10" s="47" t="s">
        <v>98</v>
      </c>
      <c r="B10" s="47" t="s">
        <v>99</v>
      </c>
      <c r="C10" s="26" t="s">
        <v>33</v>
      </c>
      <c r="D10" s="26" t="s">
        <v>34</v>
      </c>
      <c r="E10" s="26" t="s">
        <v>45</v>
      </c>
      <c r="F10" s="26" t="s">
        <v>100</v>
      </c>
      <c r="G10" s="26" t="s">
        <v>101</v>
      </c>
    </row>
    <row r="11">
      <c r="A11" s="47" t="s">
        <v>102</v>
      </c>
      <c r="B11" s="47" t="s">
        <v>202</v>
      </c>
      <c r="C11" s="47" t="n">
        <v>73</v>
      </c>
      <c r="D11" s="47" t="n">
        <v>44</v>
      </c>
      <c r="E11" s="47" t="n">
        <v>33</v>
      </c>
      <c r="F11" s="47" t="n">
        <v>73</v>
      </c>
      <c r="G11" s="47" t="n">
        <v>565</v>
      </c>
    </row>
    <row r="12">
      <c r="A12" s="47" t="s">
        <v>104</v>
      </c>
      <c r="B12" s="47" t="s">
        <v>203</v>
      </c>
      <c r="C12" s="47" t="n">
        <v>54</v>
      </c>
      <c r="D12" s="47" t="n">
        <v>46</v>
      </c>
      <c r="E12" s="47" t="n">
        <v>39</v>
      </c>
      <c r="F12" s="47" t="n">
        <v>54</v>
      </c>
      <c r="G12" s="47" t="n">
        <v>371</v>
      </c>
    </row>
    <row r="13">
      <c r="A13" s="47" t="s">
        <v>106</v>
      </c>
      <c r="B13" s="47" t="s">
        <v>169</v>
      </c>
      <c r="C13" s="47" t="n">
        <v>44</v>
      </c>
      <c r="D13" s="47" t="n">
        <v>25</v>
      </c>
      <c r="E13" s="47" t="n">
        <v>47</v>
      </c>
      <c r="F13" s="47" t="n">
        <v>44</v>
      </c>
      <c r="G13" s="47" t="n">
        <v>309</v>
      </c>
    </row>
    <row r="14">
      <c r="A14" s="47" t="s">
        <v>108</v>
      </c>
      <c r="B14" s="47" t="s">
        <v>180</v>
      </c>
      <c r="C14" s="47" t="n">
        <v>37</v>
      </c>
      <c r="D14" s="47" t="n">
        <v>22</v>
      </c>
      <c r="E14" s="47" t="n">
        <v>20</v>
      </c>
      <c r="F14" s="47" t="n">
        <v>37</v>
      </c>
      <c r="G14" s="47" t="n">
        <v>273</v>
      </c>
    </row>
    <row r="15">
      <c r="A15" s="47" t="s">
        <v>110</v>
      </c>
      <c r="B15" s="47" t="s">
        <v>190</v>
      </c>
      <c r="C15" s="47" t="n">
        <v>25</v>
      </c>
      <c r="D15" s="47" t="n">
        <v>3</v>
      </c>
      <c r="E15" s="47" t="n">
        <v>16</v>
      </c>
      <c r="F15" s="47" t="n">
        <v>25</v>
      </c>
      <c r="G15" s="47" t="n">
        <v>81</v>
      </c>
    </row>
    <row r="16">
      <c r="A16" s="47" t="s">
        <v>112</v>
      </c>
      <c r="B16" s="47" t="s">
        <v>204</v>
      </c>
      <c r="C16" s="47" t="n">
        <v>15</v>
      </c>
      <c r="D16" s="47" t="n">
        <v>0</v>
      </c>
      <c r="E16" s="47" t="n">
        <v>0</v>
      </c>
      <c r="F16" s="47" t="n">
        <v>15</v>
      </c>
      <c r="G16" s="47" t="n">
        <v>22</v>
      </c>
    </row>
    <row r="17">
      <c r="A17" s="47" t="s">
        <v>114</v>
      </c>
      <c r="B17" s="47" t="s">
        <v>205</v>
      </c>
      <c r="C17" s="47" t="n">
        <v>15</v>
      </c>
      <c r="D17" s="47" t="n">
        <v>10</v>
      </c>
      <c r="E17" s="47" t="n">
        <v>16</v>
      </c>
      <c r="F17" s="47" t="n">
        <v>15</v>
      </c>
      <c r="G17" s="47" t="n">
        <v>175</v>
      </c>
    </row>
    <row r="18">
      <c r="A18" s="47" t="s">
        <v>116</v>
      </c>
      <c r="B18" s="47" t="s">
        <v>187</v>
      </c>
      <c r="C18" s="47" t="n">
        <v>5</v>
      </c>
      <c r="D18" s="47" t="n">
        <v>8</v>
      </c>
      <c r="E18" s="47" t="n">
        <v>1</v>
      </c>
      <c r="F18" s="47" t="n">
        <v>5</v>
      </c>
      <c r="G18" s="47" t="n">
        <v>101</v>
      </c>
    </row>
    <row r="19">
      <c r="A19" s="47" t="s">
        <v>118</v>
      </c>
      <c r="B19" s="47" t="s">
        <v>206</v>
      </c>
      <c r="C19" s="47" t="n">
        <v>5</v>
      </c>
      <c r="D19" s="47" t="n">
        <v>2</v>
      </c>
      <c r="E19" s="47" t="n">
        <v>1</v>
      </c>
      <c r="F19" s="47" t="n">
        <v>5</v>
      </c>
      <c r="G19" s="47" t="n">
        <v>23</v>
      </c>
    </row>
    <row r="20">
      <c r="A20" s="47" t="s">
        <v>120</v>
      </c>
      <c r="B20" s="47" t="s">
        <v>207</v>
      </c>
      <c r="C20" s="47" t="n">
        <v>5</v>
      </c>
      <c r="D20" s="47" t="n">
        <v>0</v>
      </c>
      <c r="E20" s="47" t="n">
        <v>0</v>
      </c>
      <c r="F20" s="47" t="n">
        <v>5</v>
      </c>
      <c r="G20" s="47" t="n">
        <v>30</v>
      </c>
    </row>
    <row r="21">
      <c r="A21" s="47" t="s">
        <v>122</v>
      </c>
      <c r="B21" s="47" t="s">
        <v>208</v>
      </c>
      <c r="C21" s="47" t="n">
        <v>4</v>
      </c>
      <c r="D21" s="47" t="n">
        <v>0</v>
      </c>
      <c r="E21" s="47" t="n">
        <v>1</v>
      </c>
      <c r="F21" s="47" t="n">
        <v>4</v>
      </c>
      <c r="G21" s="47" t="n">
        <v>49</v>
      </c>
    </row>
    <row r="22">
      <c r="A22" s="47" t="s">
        <v>124</v>
      </c>
      <c r="B22" s="47" t="s">
        <v>209</v>
      </c>
      <c r="C22" s="47" t="n">
        <v>4</v>
      </c>
      <c r="D22" s="47" t="n">
        <v>0</v>
      </c>
      <c r="E22" s="47" t="n">
        <v>2</v>
      </c>
      <c r="F22" s="47" t="n">
        <v>4</v>
      </c>
      <c r="G22" s="47" t="n">
        <v>19</v>
      </c>
    </row>
    <row r="23">
      <c r="A23" s="47" t="s">
        <v>126</v>
      </c>
      <c r="B23" s="47" t="s">
        <v>117</v>
      </c>
      <c r="C23" s="47" t="n">
        <v>4</v>
      </c>
      <c r="D23" s="47" t="n">
        <v>2</v>
      </c>
      <c r="E23" s="47" t="n">
        <v>10</v>
      </c>
      <c r="F23" s="47" t="n">
        <v>4</v>
      </c>
      <c r="G23" s="47" t="n">
        <v>59</v>
      </c>
    </row>
    <row r="24">
      <c r="A24" s="47" t="s">
        <v>128</v>
      </c>
      <c r="B24" s="47" t="s">
        <v>170</v>
      </c>
      <c r="C24" s="47" t="n">
        <v>3</v>
      </c>
      <c r="D24" s="47" t="n">
        <v>0</v>
      </c>
      <c r="E24" s="47" t="n">
        <v>0</v>
      </c>
      <c r="F24" s="47" t="n">
        <v>3</v>
      </c>
      <c r="G24" s="47" t="n">
        <v>28</v>
      </c>
    </row>
    <row r="25">
      <c r="A25" s="47" t="s">
        <v>130</v>
      </c>
      <c r="B25" s="47" t="s">
        <v>210</v>
      </c>
      <c r="C25" s="47" t="n">
        <v>3</v>
      </c>
      <c r="D25" s="47" t="n">
        <v>0</v>
      </c>
      <c r="E25" s="47" t="n">
        <v>5</v>
      </c>
      <c r="F25" s="47" t="n">
        <v>3</v>
      </c>
      <c r="G25" s="47" t="n">
        <v>24</v>
      </c>
    </row>
    <row r="26">
      <c r="A26" s="47" t="s">
        <v>132</v>
      </c>
      <c r="B26" s="47" t="s">
        <v>211</v>
      </c>
      <c r="C26" s="47" t="n">
        <v>3</v>
      </c>
      <c r="D26" s="47" t="n">
        <v>0</v>
      </c>
      <c r="E26" s="47" t="n">
        <v>0</v>
      </c>
      <c r="F26" s="47" t="n">
        <v>3</v>
      </c>
      <c r="G26" s="47" t="n">
        <v>3</v>
      </c>
    </row>
    <row r="27">
      <c r="A27" s="47" t="s">
        <v>134</v>
      </c>
      <c r="B27" s="47" t="s">
        <v>212</v>
      </c>
      <c r="C27" s="47" t="n">
        <v>2</v>
      </c>
      <c r="D27" s="47" t="n">
        <v>0</v>
      </c>
      <c r="E27" s="47" t="n">
        <v>4</v>
      </c>
      <c r="F27" s="47" t="n">
        <v>2</v>
      </c>
      <c r="G27" s="47" t="n">
        <v>5</v>
      </c>
    </row>
    <row r="28">
      <c r="A28" s="47" t="s">
        <v>136</v>
      </c>
      <c r="B28" s="47" t="s">
        <v>213</v>
      </c>
      <c r="C28" s="47" t="n">
        <v>2</v>
      </c>
      <c r="D28" s="47" t="n">
        <v>2</v>
      </c>
      <c r="E28" s="47" t="n">
        <v>3</v>
      </c>
      <c r="F28" s="47" t="n">
        <v>2</v>
      </c>
      <c r="G28" s="47" t="n">
        <v>21</v>
      </c>
    </row>
    <row r="29">
      <c r="A29" s="47" t="s">
        <v>138</v>
      </c>
      <c r="B29" s="47" t="s">
        <v>214</v>
      </c>
      <c r="C29" s="47" t="n">
        <v>2</v>
      </c>
      <c r="D29" s="47" t="n">
        <v>1</v>
      </c>
      <c r="E29" s="47" t="n">
        <v>1</v>
      </c>
      <c r="F29" s="47" t="n">
        <v>2</v>
      </c>
      <c r="G29" s="47" t="n">
        <v>18</v>
      </c>
    </row>
    <row r="30">
      <c r="A30" s="47" t="s">
        <v>140</v>
      </c>
      <c r="B30" s="47" t="s">
        <v>215</v>
      </c>
      <c r="C30" s="47" t="n">
        <v>1</v>
      </c>
      <c r="D30" s="47" t="n">
        <v>0</v>
      </c>
      <c r="E30" s="47" t="n">
        <v>0</v>
      </c>
      <c r="F30" s="47" t="n">
        <v>1</v>
      </c>
      <c r="G30" s="47" t="n">
        <v>5</v>
      </c>
    </row>
    <row r="31">
      <c r="A31" s="47" t="s">
        <v>142</v>
      </c>
      <c r="B31" s="47" t="s">
        <v>163</v>
      </c>
      <c r="C31" s="47" t="n">
        <v>1</v>
      </c>
      <c r="D31" s="47" t="n">
        <v>11</v>
      </c>
      <c r="E31" s="47" t="n">
        <v>168</v>
      </c>
      <c r="F31" s="47" t="n">
        <v>1</v>
      </c>
      <c r="G31" s="47" t="n">
        <v>5010</v>
      </c>
    </row>
    <row r="32">
      <c r="A32" s="48" t="s">
        <v>32</v>
      </c>
      <c r="B32" s="48" t="s">
        <v>164</v>
      </c>
      <c r="C32" s="48" t="n">
        <v>307</v>
      </c>
      <c r="D32" s="48" t="n">
        <v>176</v>
      </c>
      <c r="E32" s="48" t="n">
        <v>367</v>
      </c>
      <c r="F32" s="48" t="n">
        <v>307</v>
      </c>
      <c r="G32" s="48" t="n">
        <v>7191</v>
      </c>
    </row>
    <row r="33">
      <c r="A33" s="28" t="s">
        <v>165</v>
      </c>
      <c r="B33" s="28"/>
      <c r="C33" s="28"/>
      <c r="D33" s="28"/>
      <c r="E33" s="28"/>
      <c r="F33" s="28"/>
      <c r="G33" s="28"/>
    </row>
    <row r="34">
      <c r="A34" s="28" t="s">
        <v>61</v>
      </c>
      <c r="B34" s="28"/>
      <c r="C34" s="28"/>
      <c r="D34" s="28"/>
      <c r="E34" s="28"/>
      <c r="F34" s="28"/>
      <c r="G34" s="28"/>
    </row>
  </sheetData>
  <sheetProtection sheet="1"/>
  <mergeCells count="3">
    <mergeCell ref="B1:E1"/>
    <mergeCell ref="A33:G33"/>
    <mergeCell ref="A34:G34"/>
  </mergeCells>
  <hyperlinks>
    <hyperlink ref="A7" r:id="rId1h"/>
  </hyperlinks>
  <pageMargins left="0.7" right="0.7" top="0.75" bottom="0.75" header="0.3" footer="0.3"/>
  <pageSetup paperSize="9" orientation="portrait" r:id="rId2"/>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217</v>
      </c>
    </row>
    <row r="6" ht="15.95" customHeight="1">
      <c r="A6" s="16" t="s">
        <v>27</v>
      </c>
    </row>
    <row r="7" ht="15" customHeight="1">
      <c r="A7" s="9" t="s">
        <v>25</v>
      </c>
    </row>
    <row r="9">
      <c r="A9" s="23"/>
      <c r="B9" s="23"/>
      <c r="C9" s="23"/>
      <c r="D9" s="23"/>
      <c r="E9" s="23"/>
      <c r="F9" s="23"/>
      <c r="G9" s="23"/>
    </row>
    <row r="10">
      <c r="A10" s="49" t="s">
        <v>98</v>
      </c>
      <c r="B10" s="49" t="s">
        <v>99</v>
      </c>
      <c r="C10" s="26" t="s">
        <v>33</v>
      </c>
      <c r="D10" s="26" t="s">
        <v>34</v>
      </c>
      <c r="E10" s="26" t="s">
        <v>45</v>
      </c>
      <c r="F10" s="26" t="s">
        <v>100</v>
      </c>
      <c r="G10" s="26" t="s">
        <v>101</v>
      </c>
    </row>
    <row r="11">
      <c r="A11" s="49" t="s">
        <v>102</v>
      </c>
      <c r="B11" s="49" t="s">
        <v>218</v>
      </c>
      <c r="C11" s="49" t="n">
        <v>1080</v>
      </c>
      <c r="D11" s="49" t="n">
        <v>956</v>
      </c>
      <c r="E11" s="49" t="n">
        <v>1007</v>
      </c>
      <c r="F11" s="49" t="n">
        <v>1080</v>
      </c>
      <c r="G11" s="49" t="n">
        <v>8871</v>
      </c>
    </row>
    <row r="12">
      <c r="A12" s="49" t="s">
        <v>104</v>
      </c>
      <c r="B12" s="49" t="s">
        <v>219</v>
      </c>
      <c r="C12" s="49" t="n">
        <v>612</v>
      </c>
      <c r="D12" s="49" t="n">
        <v>435</v>
      </c>
      <c r="E12" s="49" t="n">
        <v>790</v>
      </c>
      <c r="F12" s="49" t="n">
        <v>612</v>
      </c>
      <c r="G12" s="49" t="n">
        <v>5667</v>
      </c>
    </row>
    <row r="13">
      <c r="A13" s="49" t="s">
        <v>106</v>
      </c>
      <c r="B13" s="49" t="s">
        <v>155</v>
      </c>
      <c r="C13" s="49" t="n">
        <v>589</v>
      </c>
      <c r="D13" s="49" t="n">
        <v>614</v>
      </c>
      <c r="E13" s="49" t="n">
        <v>643</v>
      </c>
      <c r="F13" s="49" t="n">
        <v>589</v>
      </c>
      <c r="G13" s="49" t="n">
        <v>8114</v>
      </c>
    </row>
    <row r="14">
      <c r="A14" s="49" t="s">
        <v>108</v>
      </c>
      <c r="B14" s="49" t="s">
        <v>220</v>
      </c>
      <c r="C14" s="49" t="n">
        <v>538</v>
      </c>
      <c r="D14" s="49" t="n">
        <v>406</v>
      </c>
      <c r="E14" s="49" t="n">
        <v>828</v>
      </c>
      <c r="F14" s="49" t="n">
        <v>538</v>
      </c>
      <c r="G14" s="49" t="n">
        <v>6297</v>
      </c>
    </row>
    <row r="15">
      <c r="A15" s="49" t="s">
        <v>110</v>
      </c>
      <c r="B15" s="49" t="s">
        <v>221</v>
      </c>
      <c r="C15" s="49" t="n">
        <v>337</v>
      </c>
      <c r="D15" s="49" t="n">
        <v>164</v>
      </c>
      <c r="E15" s="49" t="n">
        <v>0</v>
      </c>
      <c r="F15" s="49" t="n">
        <v>337</v>
      </c>
      <c r="G15" s="49" t="n">
        <v>789</v>
      </c>
    </row>
    <row r="16">
      <c r="A16" s="49" t="s">
        <v>112</v>
      </c>
      <c r="B16" s="49" t="s">
        <v>125</v>
      </c>
      <c r="C16" s="49" t="n">
        <v>296</v>
      </c>
      <c r="D16" s="49" t="n">
        <v>252</v>
      </c>
      <c r="E16" s="49" t="n">
        <v>320</v>
      </c>
      <c r="F16" s="49" t="n">
        <v>296</v>
      </c>
      <c r="G16" s="49" t="n">
        <v>3550</v>
      </c>
    </row>
    <row r="17">
      <c r="A17" s="49" t="s">
        <v>114</v>
      </c>
      <c r="B17" s="49" t="s">
        <v>222</v>
      </c>
      <c r="C17" s="49" t="n">
        <v>272</v>
      </c>
      <c r="D17" s="49" t="n">
        <v>436</v>
      </c>
      <c r="E17" s="49" t="n">
        <v>61</v>
      </c>
      <c r="F17" s="49" t="n">
        <v>272</v>
      </c>
      <c r="G17" s="49" t="n">
        <v>2384</v>
      </c>
    </row>
    <row r="18">
      <c r="A18" s="49" t="s">
        <v>116</v>
      </c>
      <c r="B18" s="49" t="s">
        <v>223</v>
      </c>
      <c r="C18" s="49" t="n">
        <v>263</v>
      </c>
      <c r="D18" s="49" t="n">
        <v>320</v>
      </c>
      <c r="E18" s="49" t="n">
        <v>264</v>
      </c>
      <c r="F18" s="49" t="n">
        <v>263</v>
      </c>
      <c r="G18" s="49" t="n">
        <v>2566</v>
      </c>
    </row>
    <row r="19">
      <c r="A19" s="49" t="s">
        <v>118</v>
      </c>
      <c r="B19" s="49" t="s">
        <v>224</v>
      </c>
      <c r="C19" s="49" t="n">
        <v>247</v>
      </c>
      <c r="D19" s="49" t="n">
        <v>318</v>
      </c>
      <c r="E19" s="49" t="n">
        <v>211</v>
      </c>
      <c r="F19" s="49" t="n">
        <v>247</v>
      </c>
      <c r="G19" s="49" t="n">
        <v>2167</v>
      </c>
    </row>
    <row r="20">
      <c r="A20" s="49" t="s">
        <v>120</v>
      </c>
      <c r="B20" s="49" t="s">
        <v>151</v>
      </c>
      <c r="C20" s="49" t="n">
        <v>192</v>
      </c>
      <c r="D20" s="49" t="n">
        <v>321</v>
      </c>
      <c r="E20" s="49" t="n">
        <v>278</v>
      </c>
      <c r="F20" s="49" t="n">
        <v>192</v>
      </c>
      <c r="G20" s="49" t="n">
        <v>2284</v>
      </c>
    </row>
    <row r="21">
      <c r="A21" s="49" t="s">
        <v>122</v>
      </c>
      <c r="B21" s="49" t="s">
        <v>225</v>
      </c>
      <c r="C21" s="49" t="n">
        <v>133</v>
      </c>
      <c r="D21" s="49" t="n">
        <v>0</v>
      </c>
      <c r="E21" s="49" t="n">
        <v>80</v>
      </c>
      <c r="F21" s="49" t="n">
        <v>133</v>
      </c>
      <c r="G21" s="49" t="n">
        <v>1467</v>
      </c>
    </row>
    <row r="22">
      <c r="A22" s="49" t="s">
        <v>124</v>
      </c>
      <c r="B22" s="49" t="s">
        <v>226</v>
      </c>
      <c r="C22" s="49" t="n">
        <v>104</v>
      </c>
      <c r="D22" s="49" t="n">
        <v>0</v>
      </c>
      <c r="E22" s="49" t="n">
        <v>259</v>
      </c>
      <c r="F22" s="49" t="n">
        <v>104</v>
      </c>
      <c r="G22" s="49" t="n">
        <v>659</v>
      </c>
    </row>
    <row r="23">
      <c r="A23" s="49" t="s">
        <v>126</v>
      </c>
      <c r="B23" s="49" t="s">
        <v>227</v>
      </c>
      <c r="C23" s="49" t="n">
        <v>98</v>
      </c>
      <c r="D23" s="49" t="n">
        <v>27</v>
      </c>
      <c r="E23" s="49" t="n">
        <v>0</v>
      </c>
      <c r="F23" s="49" t="n">
        <v>98</v>
      </c>
      <c r="G23" s="49" t="n">
        <v>572</v>
      </c>
    </row>
    <row r="24">
      <c r="A24" s="49" t="s">
        <v>128</v>
      </c>
      <c r="B24" s="49" t="s">
        <v>228</v>
      </c>
      <c r="C24" s="49" t="n">
        <v>86</v>
      </c>
      <c r="D24" s="49" t="n">
        <v>30</v>
      </c>
      <c r="E24" s="49" t="n">
        <v>0</v>
      </c>
      <c r="F24" s="49" t="n">
        <v>86</v>
      </c>
      <c r="G24" s="49" t="n">
        <v>319</v>
      </c>
    </row>
    <row r="25">
      <c r="A25" s="49" t="s">
        <v>130</v>
      </c>
      <c r="B25" s="49" t="s">
        <v>229</v>
      </c>
      <c r="C25" s="49" t="n">
        <v>60</v>
      </c>
      <c r="D25" s="49" t="n">
        <v>0</v>
      </c>
      <c r="E25" s="49" t="n">
        <v>0</v>
      </c>
      <c r="F25" s="49" t="n">
        <v>60</v>
      </c>
      <c r="G25" s="49" t="n">
        <v>246</v>
      </c>
    </row>
    <row r="26">
      <c r="A26" s="49" t="s">
        <v>132</v>
      </c>
      <c r="B26" s="49" t="s">
        <v>230</v>
      </c>
      <c r="C26" s="49" t="n">
        <v>36</v>
      </c>
      <c r="D26" s="49" t="n">
        <v>0</v>
      </c>
      <c r="E26" s="49" t="n">
        <v>0</v>
      </c>
      <c r="F26" s="49" t="n">
        <v>36</v>
      </c>
      <c r="G26" s="49" t="n">
        <v>132</v>
      </c>
    </row>
    <row r="27">
      <c r="A27" s="49" t="s">
        <v>134</v>
      </c>
      <c r="B27" s="49" t="s">
        <v>231</v>
      </c>
      <c r="C27" s="49" t="n">
        <v>34</v>
      </c>
      <c r="D27" s="49" t="n">
        <v>29</v>
      </c>
      <c r="E27" s="49" t="n">
        <v>0</v>
      </c>
      <c r="F27" s="49" t="n">
        <v>34</v>
      </c>
      <c r="G27" s="49" t="n">
        <v>631</v>
      </c>
    </row>
    <row r="28">
      <c r="A28" s="49" t="s">
        <v>136</v>
      </c>
      <c r="B28" s="49" t="s">
        <v>232</v>
      </c>
      <c r="C28" s="49" t="n">
        <v>34</v>
      </c>
      <c r="D28" s="49" t="n">
        <v>8</v>
      </c>
      <c r="E28" s="49" t="n">
        <v>13</v>
      </c>
      <c r="F28" s="49" t="n">
        <v>34</v>
      </c>
      <c r="G28" s="49" t="n">
        <v>176</v>
      </c>
    </row>
    <row r="29">
      <c r="A29" s="49" t="s">
        <v>138</v>
      </c>
      <c r="B29" s="49" t="s">
        <v>233</v>
      </c>
      <c r="C29" s="49" t="n">
        <v>21</v>
      </c>
      <c r="D29" s="49" t="n">
        <v>0</v>
      </c>
      <c r="E29" s="49" t="n">
        <v>27</v>
      </c>
      <c r="F29" s="49" t="n">
        <v>21</v>
      </c>
      <c r="G29" s="49" t="n">
        <v>77</v>
      </c>
    </row>
    <row r="30">
      <c r="A30" s="49" t="s">
        <v>140</v>
      </c>
      <c r="B30" s="49" t="s">
        <v>234</v>
      </c>
      <c r="C30" s="49" t="n">
        <v>16</v>
      </c>
      <c r="D30" s="49" t="n">
        <v>32</v>
      </c>
      <c r="E30" s="49" t="n">
        <v>17</v>
      </c>
      <c r="F30" s="49" t="n">
        <v>16</v>
      </c>
      <c r="G30" s="49" t="n">
        <v>144</v>
      </c>
    </row>
    <row r="31">
      <c r="A31" s="49" t="s">
        <v>142</v>
      </c>
      <c r="B31" s="49" t="s">
        <v>163</v>
      </c>
      <c r="C31" s="49" t="n">
        <v>30</v>
      </c>
      <c r="D31" s="49" t="n">
        <v>230</v>
      </c>
      <c r="E31" s="49" t="n">
        <v>619</v>
      </c>
      <c r="F31" s="49" t="n">
        <v>30</v>
      </c>
      <c r="G31" s="49" t="n">
        <v>8103</v>
      </c>
    </row>
    <row r="32">
      <c r="A32" s="50" t="s">
        <v>32</v>
      </c>
      <c r="B32" s="50" t="s">
        <v>164</v>
      </c>
      <c r="C32" s="50" t="n">
        <v>5078</v>
      </c>
      <c r="D32" s="50" t="n">
        <v>4578</v>
      </c>
      <c r="E32" s="50" t="n">
        <v>5417</v>
      </c>
      <c r="F32" s="50" t="n">
        <v>5078</v>
      </c>
      <c r="G32" s="50" t="n">
        <v>55215</v>
      </c>
    </row>
    <row r="33">
      <c r="A33" s="28" t="s">
        <v>165</v>
      </c>
      <c r="B33" s="28"/>
      <c r="C33" s="28"/>
      <c r="D33" s="28"/>
      <c r="E33" s="28"/>
      <c r="F33" s="28"/>
      <c r="G33" s="28"/>
    </row>
    <row r="34">
      <c r="A34" s="28" t="s">
        <v>61</v>
      </c>
      <c r="B34" s="28"/>
      <c r="C34" s="28"/>
      <c r="D34" s="28"/>
      <c r="E34" s="28"/>
      <c r="F34" s="28"/>
      <c r="G34" s="28"/>
    </row>
  </sheetData>
  <sheetProtection sheet="1"/>
  <mergeCells count="3">
    <mergeCell ref="B1:E1"/>
    <mergeCell ref="A33:G33"/>
    <mergeCell ref="A34:G34"/>
  </mergeCells>
  <hyperlinks>
    <hyperlink ref="A7" r:id="rId1h"/>
  </hyperlinks>
  <pageMargins left="0.7" right="0.7" top="0.75" bottom="0.75" header="0.3" footer="0.3"/>
  <pageSetup paperSize="9" orientation="portrait" r:id="rId2"/>
  <drawing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236</v>
      </c>
    </row>
    <row r="6" ht="15.95" customHeight="1">
      <c r="A6" s="16" t="s">
        <v>27</v>
      </c>
    </row>
    <row r="7" ht="15" customHeight="1">
      <c r="A7" s="9" t="s">
        <v>25</v>
      </c>
    </row>
    <row r="9">
      <c r="A9" s="23"/>
      <c r="B9" s="23"/>
      <c r="C9" s="23"/>
      <c r="D9" s="23"/>
      <c r="E9" s="23"/>
      <c r="F9" s="23"/>
      <c r="G9" s="23"/>
    </row>
    <row r="10">
      <c r="A10" s="51" t="s">
        <v>99</v>
      </c>
      <c r="B10" s="51" t="s">
        <v>237</v>
      </c>
      <c r="C10" s="26" t="s">
        <v>33</v>
      </c>
      <c r="D10" s="26" t="s">
        <v>34</v>
      </c>
      <c r="E10" s="26" t="s">
        <v>45</v>
      </c>
      <c r="F10" s="26" t="s">
        <v>100</v>
      </c>
      <c r="G10" s="26" t="s">
        <v>101</v>
      </c>
    </row>
    <row r="11">
      <c r="A11" s="28" t="s">
        <v>103</v>
      </c>
      <c r="B11" s="51" t="s">
        <v>238</v>
      </c>
      <c r="C11" s="51" t="n">
        <v>1697</v>
      </c>
      <c r="D11" s="51" t="n">
        <v>63</v>
      </c>
      <c r="E11" s="51" t="n">
        <v>417</v>
      </c>
      <c r="F11" s="51" t="n">
        <v>1697</v>
      </c>
      <c r="G11" s="51" t="n">
        <v>11018</v>
      </c>
    </row>
    <row r="12">
      <c r="A12" s="28" t="s">
        <v>103</v>
      </c>
      <c r="B12" s="51" t="s">
        <v>239</v>
      </c>
      <c r="C12" s="51" t="n">
        <v>1487</v>
      </c>
      <c r="D12" s="51" t="n">
        <v>1055</v>
      </c>
      <c r="E12" s="51" t="n">
        <v>3126</v>
      </c>
      <c r="F12" s="51" t="n">
        <v>1487</v>
      </c>
      <c r="G12" s="51" t="n">
        <v>23032</v>
      </c>
    </row>
    <row r="13">
      <c r="A13" s="28" t="s">
        <v>103</v>
      </c>
      <c r="B13" s="51" t="s">
        <v>240</v>
      </c>
      <c r="C13" s="51" t="n">
        <v>1465</v>
      </c>
      <c r="D13" s="51" t="n">
        <v>2018</v>
      </c>
      <c r="E13" s="51" t="n">
        <v>1671</v>
      </c>
      <c r="F13" s="51" t="n">
        <v>1465</v>
      </c>
      <c r="G13" s="51" t="n">
        <v>19108</v>
      </c>
    </row>
    <row r="14">
      <c r="A14" s="28" t="s">
        <v>103</v>
      </c>
      <c r="B14" s="51" t="s">
        <v>241</v>
      </c>
      <c r="C14" s="51" t="n">
        <v>876</v>
      </c>
      <c r="D14" s="51" t="n">
        <v>1213</v>
      </c>
      <c r="E14" s="51" t="n">
        <v>961</v>
      </c>
      <c r="F14" s="51" t="n">
        <v>876</v>
      </c>
      <c r="G14" s="51" t="n">
        <v>12847</v>
      </c>
    </row>
    <row r="15">
      <c r="A15" s="28" t="s">
        <v>103</v>
      </c>
      <c r="B15" s="51" t="s">
        <v>242</v>
      </c>
      <c r="C15" s="51" t="n">
        <v>772</v>
      </c>
      <c r="D15" s="51" t="n">
        <v>1085</v>
      </c>
      <c r="E15" s="51" t="n">
        <v>875</v>
      </c>
      <c r="F15" s="51" t="n">
        <v>772</v>
      </c>
      <c r="G15" s="51" t="n">
        <v>10969</v>
      </c>
    </row>
    <row r="16">
      <c r="A16" s="28" t="s">
        <v>103</v>
      </c>
      <c r="B16" s="51" t="s">
        <v>243</v>
      </c>
      <c r="C16" s="51" t="n">
        <v>749</v>
      </c>
      <c r="D16" s="51" t="n">
        <v>1194</v>
      </c>
      <c r="E16" s="51" t="n">
        <v>210</v>
      </c>
      <c r="F16" s="51" t="n">
        <v>749</v>
      </c>
      <c r="G16" s="51" t="n">
        <v>11845</v>
      </c>
    </row>
    <row r="17">
      <c r="A17" s="28" t="s">
        <v>103</v>
      </c>
      <c r="B17" s="51" t="s">
        <v>244</v>
      </c>
      <c r="C17" s="51" t="n">
        <v>525</v>
      </c>
      <c r="D17" s="51" t="n">
        <v>384</v>
      </c>
      <c r="E17" s="51" t="n">
        <v>301</v>
      </c>
      <c r="F17" s="51" t="n">
        <v>525</v>
      </c>
      <c r="G17" s="51" t="n">
        <v>8313</v>
      </c>
    </row>
    <row r="18">
      <c r="A18" s="28" t="s">
        <v>103</v>
      </c>
      <c r="B18" s="51" t="s">
        <v>245</v>
      </c>
      <c r="C18" s="51" t="n">
        <v>807</v>
      </c>
      <c r="D18" s="51" t="n">
        <v>5401</v>
      </c>
      <c r="E18" s="51" t="n">
        <v>5385</v>
      </c>
      <c r="F18" s="51" t="n">
        <v>807</v>
      </c>
      <c r="G18" s="51" t="n">
        <v>57327</v>
      </c>
    </row>
    <row r="19">
      <c r="A19" s="28" t="s">
        <v>103</v>
      </c>
      <c r="B19" s="51" t="s">
        <v>32</v>
      </c>
      <c r="C19" s="51" t="n">
        <v>8378</v>
      </c>
      <c r="D19" s="51" t="n">
        <v>12413</v>
      </c>
      <c r="E19" s="51" t="n">
        <v>12946</v>
      </c>
      <c r="F19" s="51" t="n">
        <v>8378</v>
      </c>
      <c r="G19" s="51" t="n">
        <v>154459</v>
      </c>
    </row>
    <row r="20">
      <c r="A20" s="28" t="s">
        <v>105</v>
      </c>
      <c r="B20" s="51" t="s">
        <v>246</v>
      </c>
      <c r="C20" s="51" t="n">
        <v>3107</v>
      </c>
      <c r="D20" s="51" t="n">
        <v>2104</v>
      </c>
      <c r="E20" s="51" t="n">
        <v>2030</v>
      </c>
      <c r="F20" s="51" t="n">
        <v>3107</v>
      </c>
      <c r="G20" s="51" t="n">
        <v>26534</v>
      </c>
    </row>
    <row r="21">
      <c r="A21" s="28" t="s">
        <v>105</v>
      </c>
      <c r="B21" s="51" t="s">
        <v>247</v>
      </c>
      <c r="C21" s="51" t="n">
        <v>1744</v>
      </c>
      <c r="D21" s="51" t="n">
        <v>1619</v>
      </c>
      <c r="E21" s="51" t="n">
        <v>1520</v>
      </c>
      <c r="F21" s="51" t="n">
        <v>1744</v>
      </c>
      <c r="G21" s="51" t="n">
        <v>19344</v>
      </c>
    </row>
    <row r="22">
      <c r="A22" s="28" t="s">
        <v>105</v>
      </c>
      <c r="B22" s="51" t="s">
        <v>248</v>
      </c>
      <c r="C22" s="51" t="n">
        <v>819</v>
      </c>
      <c r="D22" s="51" t="n">
        <v>580</v>
      </c>
      <c r="E22" s="51" t="n">
        <v>664</v>
      </c>
      <c r="F22" s="51" t="n">
        <v>819</v>
      </c>
      <c r="G22" s="51" t="n">
        <v>6716</v>
      </c>
    </row>
    <row r="23">
      <c r="A23" s="28" t="s">
        <v>105</v>
      </c>
      <c r="B23" s="51" t="s">
        <v>249</v>
      </c>
      <c r="C23" s="51" t="n">
        <v>631</v>
      </c>
      <c r="D23" s="51" t="n">
        <v>713</v>
      </c>
      <c r="E23" s="51" t="n">
        <v>612</v>
      </c>
      <c r="F23" s="51" t="n">
        <v>631</v>
      </c>
      <c r="G23" s="51" t="n">
        <v>8448</v>
      </c>
    </row>
    <row r="24">
      <c r="A24" s="28" t="s">
        <v>105</v>
      </c>
      <c r="B24" s="51" t="s">
        <v>250</v>
      </c>
      <c r="C24" s="51" t="n">
        <v>623</v>
      </c>
      <c r="D24" s="51" t="n">
        <v>712</v>
      </c>
      <c r="E24" s="51" t="n">
        <v>931</v>
      </c>
      <c r="F24" s="51" t="n">
        <v>623</v>
      </c>
      <c r="G24" s="51" t="n">
        <v>10143</v>
      </c>
    </row>
    <row r="25">
      <c r="A25" s="28" t="s">
        <v>105</v>
      </c>
      <c r="B25" s="51" t="s">
        <v>251</v>
      </c>
      <c r="C25" s="51" t="n">
        <v>379</v>
      </c>
      <c r="D25" s="51" t="n">
        <v>300</v>
      </c>
      <c r="E25" s="51" t="n">
        <v>0</v>
      </c>
      <c r="F25" s="51" t="n">
        <v>379</v>
      </c>
      <c r="G25" s="51" t="n">
        <v>1670</v>
      </c>
    </row>
    <row r="26">
      <c r="A26" s="28" t="s">
        <v>105</v>
      </c>
      <c r="B26" s="51" t="s">
        <v>245</v>
      </c>
      <c r="C26" s="51" t="n">
        <v>274</v>
      </c>
      <c r="D26" s="51" t="n">
        <v>770</v>
      </c>
      <c r="E26" s="51" t="n">
        <v>540</v>
      </c>
      <c r="F26" s="51" t="n">
        <v>274</v>
      </c>
      <c r="G26" s="51" t="n">
        <v>5841</v>
      </c>
    </row>
    <row r="27">
      <c r="A27" s="28" t="s">
        <v>105</v>
      </c>
      <c r="B27" s="51" t="s">
        <v>32</v>
      </c>
      <c r="C27" s="51" t="n">
        <v>7577</v>
      </c>
      <c r="D27" s="51" t="n">
        <v>6798</v>
      </c>
      <c r="E27" s="51" t="n">
        <v>6297</v>
      </c>
      <c r="F27" s="51" t="n">
        <v>7577</v>
      </c>
      <c r="G27" s="51" t="n">
        <v>78696</v>
      </c>
    </row>
    <row r="28">
      <c r="A28" s="28" t="s">
        <v>107</v>
      </c>
      <c r="B28" s="51" t="s">
        <v>252</v>
      </c>
      <c r="C28" s="51" t="n">
        <v>3706</v>
      </c>
      <c r="D28" s="51" t="n">
        <v>3478</v>
      </c>
      <c r="E28" s="51" t="n">
        <v>1421</v>
      </c>
      <c r="F28" s="51" t="n">
        <v>3706</v>
      </c>
      <c r="G28" s="51" t="n">
        <v>23712</v>
      </c>
    </row>
    <row r="29">
      <c r="A29" s="28" t="s">
        <v>107</v>
      </c>
      <c r="B29" s="51" t="s">
        <v>253</v>
      </c>
      <c r="C29" s="51" t="n">
        <v>739</v>
      </c>
      <c r="D29" s="51" t="n">
        <v>1635</v>
      </c>
      <c r="E29" s="51" t="n">
        <v>500</v>
      </c>
      <c r="F29" s="51" t="n">
        <v>739</v>
      </c>
      <c r="G29" s="51" t="n">
        <v>10203</v>
      </c>
    </row>
    <row r="30">
      <c r="A30" s="28" t="s">
        <v>107</v>
      </c>
      <c r="B30" s="51" t="s">
        <v>254</v>
      </c>
      <c r="C30" s="51" t="n">
        <v>389</v>
      </c>
      <c r="D30" s="51" t="n">
        <v>1941</v>
      </c>
      <c r="E30" s="51" t="n">
        <v>94</v>
      </c>
      <c r="F30" s="51" t="n">
        <v>389</v>
      </c>
      <c r="G30" s="51" t="n">
        <v>14057</v>
      </c>
    </row>
    <row r="31">
      <c r="A31" s="28" t="s">
        <v>107</v>
      </c>
      <c r="B31" s="51" t="s">
        <v>245</v>
      </c>
      <c r="C31" s="51" t="n">
        <v>657</v>
      </c>
      <c r="D31" s="51" t="n">
        <v>2163</v>
      </c>
      <c r="E31" s="51" t="n">
        <v>3085</v>
      </c>
      <c r="F31" s="51" t="n">
        <v>657</v>
      </c>
      <c r="G31" s="51" t="n">
        <v>21388</v>
      </c>
    </row>
    <row r="32">
      <c r="A32" s="28" t="s">
        <v>107</v>
      </c>
      <c r="B32" s="51" t="s">
        <v>32</v>
      </c>
      <c r="C32" s="51" t="n">
        <v>5491</v>
      </c>
      <c r="D32" s="51" t="n">
        <v>9217</v>
      </c>
      <c r="E32" s="51" t="n">
        <v>5100</v>
      </c>
      <c r="F32" s="51" t="n">
        <v>5491</v>
      </c>
      <c r="G32" s="51" t="n">
        <v>69360</v>
      </c>
    </row>
    <row r="33">
      <c r="A33" s="28" t="s">
        <v>109</v>
      </c>
      <c r="B33" s="51" t="s">
        <v>255</v>
      </c>
      <c r="C33" s="51" t="n">
        <v>1102</v>
      </c>
      <c r="D33" s="51" t="n">
        <v>189</v>
      </c>
      <c r="E33" s="51" t="n">
        <v>37</v>
      </c>
      <c r="F33" s="51" t="n">
        <v>1102</v>
      </c>
      <c r="G33" s="51" t="n">
        <v>5056</v>
      </c>
    </row>
    <row r="34">
      <c r="A34" s="28" t="s">
        <v>109</v>
      </c>
      <c r="B34" s="51" t="s">
        <v>256</v>
      </c>
      <c r="C34" s="51" t="n">
        <v>1054</v>
      </c>
      <c r="D34" s="51" t="n">
        <v>647</v>
      </c>
      <c r="E34" s="51" t="n">
        <v>807</v>
      </c>
      <c r="F34" s="51" t="n">
        <v>1054</v>
      </c>
      <c r="G34" s="51" t="n">
        <v>18743</v>
      </c>
    </row>
    <row r="35">
      <c r="A35" s="28" t="s">
        <v>109</v>
      </c>
      <c r="B35" s="51" t="s">
        <v>257</v>
      </c>
      <c r="C35" s="51" t="n">
        <v>909</v>
      </c>
      <c r="D35" s="51" t="n">
        <v>1684</v>
      </c>
      <c r="E35" s="51" t="n">
        <v>0</v>
      </c>
      <c r="F35" s="51" t="n">
        <v>909</v>
      </c>
      <c r="G35" s="51" t="n">
        <v>2595</v>
      </c>
    </row>
    <row r="36">
      <c r="A36" s="28" t="s">
        <v>109</v>
      </c>
      <c r="B36" s="51" t="s">
        <v>258</v>
      </c>
      <c r="C36" s="51" t="n">
        <v>665</v>
      </c>
      <c r="D36" s="51" t="n">
        <v>375</v>
      </c>
      <c r="E36" s="51" t="n">
        <v>0</v>
      </c>
      <c r="F36" s="51" t="n">
        <v>665</v>
      </c>
      <c r="G36" s="51" t="n">
        <v>1250</v>
      </c>
    </row>
    <row r="37">
      <c r="A37" s="28" t="s">
        <v>109</v>
      </c>
      <c r="B37" s="51" t="s">
        <v>259</v>
      </c>
      <c r="C37" s="51" t="n">
        <v>640</v>
      </c>
      <c r="D37" s="51" t="n">
        <v>572</v>
      </c>
      <c r="E37" s="51" t="n">
        <v>0</v>
      </c>
      <c r="F37" s="51" t="n">
        <v>640</v>
      </c>
      <c r="G37" s="51" t="n">
        <v>2812</v>
      </c>
    </row>
    <row r="38">
      <c r="A38" s="28" t="s">
        <v>109</v>
      </c>
      <c r="B38" s="51" t="s">
        <v>260</v>
      </c>
      <c r="C38" s="51" t="n">
        <v>292</v>
      </c>
      <c r="D38" s="51" t="n">
        <v>511</v>
      </c>
      <c r="E38" s="51" t="n">
        <v>100</v>
      </c>
      <c r="F38" s="51" t="n">
        <v>292</v>
      </c>
      <c r="G38" s="51" t="n">
        <v>4837</v>
      </c>
    </row>
    <row r="39">
      <c r="A39" s="28" t="s">
        <v>109</v>
      </c>
      <c r="B39" s="51" t="s">
        <v>245</v>
      </c>
      <c r="C39" s="51" t="n">
        <v>243</v>
      </c>
      <c r="D39" s="51" t="n">
        <v>2411</v>
      </c>
      <c r="E39" s="51" t="n">
        <v>612</v>
      </c>
      <c r="F39" s="51" t="n">
        <v>243</v>
      </c>
      <c r="G39" s="51" t="n">
        <v>15091</v>
      </c>
    </row>
    <row r="40">
      <c r="A40" s="28" t="s">
        <v>109</v>
      </c>
      <c r="B40" s="51" t="s">
        <v>32</v>
      </c>
      <c r="C40" s="51" t="n">
        <v>4905</v>
      </c>
      <c r="D40" s="51" t="n">
        <v>6389</v>
      </c>
      <c r="E40" s="51" t="n">
        <v>1556</v>
      </c>
      <c r="F40" s="51" t="n">
        <v>4905</v>
      </c>
      <c r="G40" s="51" t="n">
        <v>50384</v>
      </c>
    </row>
    <row r="41">
      <c r="A41" s="28" t="s">
        <v>111</v>
      </c>
      <c r="B41" s="51" t="s">
        <v>261</v>
      </c>
      <c r="C41" s="51" t="n">
        <v>1526</v>
      </c>
      <c r="D41" s="51" t="n">
        <v>2981</v>
      </c>
      <c r="E41" s="51" t="n">
        <v>1178</v>
      </c>
      <c r="F41" s="51" t="n">
        <v>1526</v>
      </c>
      <c r="G41" s="51" t="n">
        <v>21471</v>
      </c>
    </row>
    <row r="42">
      <c r="A42" s="28" t="s">
        <v>111</v>
      </c>
      <c r="B42" s="51" t="s">
        <v>262</v>
      </c>
      <c r="C42" s="51" t="n">
        <v>933</v>
      </c>
      <c r="D42" s="51" t="n">
        <v>1517</v>
      </c>
      <c r="E42" s="51" t="n">
        <v>1177</v>
      </c>
      <c r="F42" s="51" t="n">
        <v>933</v>
      </c>
      <c r="G42" s="51" t="n">
        <v>15413</v>
      </c>
    </row>
    <row r="43">
      <c r="A43" s="28" t="s">
        <v>111</v>
      </c>
      <c r="B43" s="51" t="s">
        <v>245</v>
      </c>
      <c r="C43" s="51" t="n">
        <v>45</v>
      </c>
      <c r="D43" s="51" t="n">
        <v>208</v>
      </c>
      <c r="E43" s="51" t="n">
        <v>0</v>
      </c>
      <c r="F43" s="51" t="n">
        <v>45</v>
      </c>
      <c r="G43" s="51" t="n">
        <v>779</v>
      </c>
    </row>
    <row r="44">
      <c r="A44" s="28" t="s">
        <v>111</v>
      </c>
      <c r="B44" s="51" t="s">
        <v>32</v>
      </c>
      <c r="C44" s="51" t="n">
        <v>2504</v>
      </c>
      <c r="D44" s="51" t="n">
        <v>4706</v>
      </c>
      <c r="E44" s="51" t="n">
        <v>2355</v>
      </c>
      <c r="F44" s="51" t="n">
        <v>2504</v>
      </c>
      <c r="G44" s="51" t="n">
        <v>37663</v>
      </c>
    </row>
    <row r="45">
      <c r="A45" s="28" t="s">
        <v>113</v>
      </c>
      <c r="B45" s="51" t="s">
        <v>263</v>
      </c>
      <c r="C45" s="51" t="n">
        <v>1682</v>
      </c>
      <c r="D45" s="51" t="n">
        <v>1484</v>
      </c>
      <c r="E45" s="51" t="n">
        <v>2177</v>
      </c>
      <c r="F45" s="51" t="n">
        <v>1682</v>
      </c>
      <c r="G45" s="51" t="n">
        <v>14035</v>
      </c>
    </row>
    <row r="46">
      <c r="A46" s="28" t="s">
        <v>113</v>
      </c>
      <c r="B46" s="51" t="s">
        <v>264</v>
      </c>
      <c r="C46" s="51" t="n">
        <v>378</v>
      </c>
      <c r="D46" s="51" t="n">
        <v>760</v>
      </c>
      <c r="E46" s="51" t="n">
        <v>604</v>
      </c>
      <c r="F46" s="51" t="n">
        <v>378</v>
      </c>
      <c r="G46" s="51" t="n">
        <v>5736</v>
      </c>
    </row>
    <row r="47">
      <c r="A47" s="28" t="s">
        <v>113</v>
      </c>
      <c r="B47" s="51" t="s">
        <v>245</v>
      </c>
      <c r="C47" s="51" t="n">
        <v>9</v>
      </c>
      <c r="D47" s="51" t="n">
        <v>240</v>
      </c>
      <c r="E47" s="51" t="n">
        <v>217</v>
      </c>
      <c r="F47" s="51" t="n">
        <v>9</v>
      </c>
      <c r="G47" s="51" t="n">
        <v>4855</v>
      </c>
    </row>
    <row r="48">
      <c r="A48" s="28" t="s">
        <v>113</v>
      </c>
      <c r="B48" s="51" t="s">
        <v>32</v>
      </c>
      <c r="C48" s="51" t="n">
        <v>2069</v>
      </c>
      <c r="D48" s="51" t="n">
        <v>2484</v>
      </c>
      <c r="E48" s="51" t="n">
        <v>2998</v>
      </c>
      <c r="F48" s="51" t="n">
        <v>2069</v>
      </c>
      <c r="G48" s="51" t="n">
        <v>24626</v>
      </c>
    </row>
    <row r="49">
      <c r="A49" s="28" t="s">
        <v>115</v>
      </c>
      <c r="B49" s="51" t="s">
        <v>265</v>
      </c>
      <c r="C49" s="51" t="n">
        <v>1741</v>
      </c>
      <c r="D49" s="51" t="n">
        <v>2285</v>
      </c>
      <c r="E49" s="51" t="n">
        <v>388</v>
      </c>
      <c r="F49" s="51" t="n">
        <v>1741</v>
      </c>
      <c r="G49" s="51" t="n">
        <v>28227</v>
      </c>
    </row>
    <row r="50">
      <c r="A50" s="28" t="s">
        <v>115</v>
      </c>
      <c r="B50" s="51" t="s">
        <v>245</v>
      </c>
      <c r="C50" s="51" t="n">
        <v>110</v>
      </c>
      <c r="D50" s="51" t="n">
        <v>11</v>
      </c>
      <c r="E50" s="51" t="n">
        <v>325</v>
      </c>
      <c r="F50" s="51" t="n">
        <v>110</v>
      </c>
      <c r="G50" s="51" t="n">
        <v>5913</v>
      </c>
    </row>
    <row r="51">
      <c r="A51" s="28" t="s">
        <v>115</v>
      </c>
      <c r="B51" s="51" t="s">
        <v>32</v>
      </c>
      <c r="C51" s="51" t="n">
        <v>1851</v>
      </c>
      <c r="D51" s="51" t="n">
        <v>2296</v>
      </c>
      <c r="E51" s="51" t="n">
        <v>713</v>
      </c>
      <c r="F51" s="51" t="n">
        <v>1851</v>
      </c>
      <c r="G51" s="51" t="n">
        <v>34140</v>
      </c>
    </row>
    <row r="52">
      <c r="A52" s="28" t="s">
        <v>117</v>
      </c>
      <c r="B52" s="51" t="s">
        <v>266</v>
      </c>
      <c r="C52" s="51" t="n">
        <v>416</v>
      </c>
      <c r="D52" s="51" t="n">
        <v>614</v>
      </c>
      <c r="E52" s="51" t="n">
        <v>287</v>
      </c>
      <c r="F52" s="51" t="n">
        <v>416</v>
      </c>
      <c r="G52" s="51" t="n">
        <v>6018</v>
      </c>
    </row>
    <row r="53">
      <c r="A53" s="28" t="s">
        <v>117</v>
      </c>
      <c r="B53" s="51" t="s">
        <v>267</v>
      </c>
      <c r="C53" s="51" t="n">
        <v>379</v>
      </c>
      <c r="D53" s="51" t="n">
        <v>256</v>
      </c>
      <c r="E53" s="51" t="n">
        <v>183</v>
      </c>
      <c r="F53" s="51" t="n">
        <v>379</v>
      </c>
      <c r="G53" s="51" t="n">
        <v>3465</v>
      </c>
    </row>
    <row r="54">
      <c r="A54" s="28" t="s">
        <v>117</v>
      </c>
      <c r="B54" s="51" t="s">
        <v>268</v>
      </c>
      <c r="C54" s="51" t="n">
        <v>191</v>
      </c>
      <c r="D54" s="51" t="n">
        <v>271</v>
      </c>
      <c r="E54" s="51" t="n">
        <v>126</v>
      </c>
      <c r="F54" s="51" t="n">
        <v>191</v>
      </c>
      <c r="G54" s="51" t="n">
        <v>2794</v>
      </c>
    </row>
    <row r="55">
      <c r="A55" s="28" t="s">
        <v>117</v>
      </c>
      <c r="B55" s="51" t="s">
        <v>269</v>
      </c>
      <c r="C55" s="51" t="n">
        <v>149</v>
      </c>
      <c r="D55" s="51" t="n">
        <v>539</v>
      </c>
      <c r="E55" s="51" t="n">
        <v>157</v>
      </c>
      <c r="F55" s="51" t="n">
        <v>149</v>
      </c>
      <c r="G55" s="51" t="n">
        <v>2623</v>
      </c>
    </row>
    <row r="56">
      <c r="A56" s="28" t="s">
        <v>117</v>
      </c>
      <c r="B56" s="51" t="s">
        <v>245</v>
      </c>
      <c r="C56" s="51" t="n">
        <v>522</v>
      </c>
      <c r="D56" s="51" t="n">
        <v>770</v>
      </c>
      <c r="E56" s="51" t="n">
        <v>879</v>
      </c>
      <c r="F56" s="51" t="n">
        <v>522</v>
      </c>
      <c r="G56" s="51" t="n">
        <v>8940</v>
      </c>
    </row>
    <row r="57">
      <c r="A57" s="28" t="s">
        <v>117</v>
      </c>
      <c r="B57" s="51" t="s">
        <v>32</v>
      </c>
      <c r="C57" s="51" t="n">
        <v>1657</v>
      </c>
      <c r="D57" s="51" t="n">
        <v>2450</v>
      </c>
      <c r="E57" s="51" t="n">
        <v>1632</v>
      </c>
      <c r="F57" s="51" t="n">
        <v>1657</v>
      </c>
      <c r="G57" s="51" t="n">
        <v>23840</v>
      </c>
    </row>
    <row r="58">
      <c r="A58" s="28" t="s">
        <v>119</v>
      </c>
      <c r="B58" s="51" t="s">
        <v>270</v>
      </c>
      <c r="C58" s="51" t="n">
        <v>1230</v>
      </c>
      <c r="D58" s="51" t="n">
        <v>424</v>
      </c>
      <c r="E58" s="51" t="n">
        <v>399</v>
      </c>
      <c r="F58" s="51" t="n">
        <v>1230</v>
      </c>
      <c r="G58" s="51" t="n">
        <v>22389</v>
      </c>
    </row>
    <row r="59">
      <c r="A59" s="28" t="s">
        <v>119</v>
      </c>
      <c r="B59" s="51" t="s">
        <v>271</v>
      </c>
      <c r="C59" s="51" t="n">
        <v>408</v>
      </c>
      <c r="D59" s="51" t="n">
        <v>0</v>
      </c>
      <c r="E59" s="51" t="n">
        <v>600</v>
      </c>
      <c r="F59" s="51" t="n">
        <v>408</v>
      </c>
      <c r="G59" s="51" t="n">
        <v>6234</v>
      </c>
    </row>
    <row r="60">
      <c r="A60" s="28" t="s">
        <v>119</v>
      </c>
      <c r="B60" s="51" t="s">
        <v>32</v>
      </c>
      <c r="C60" s="51" t="n">
        <v>1638</v>
      </c>
      <c r="D60" s="51" t="n">
        <v>424</v>
      </c>
      <c r="E60" s="51" t="n">
        <v>999</v>
      </c>
      <c r="F60" s="51" t="n">
        <v>1638</v>
      </c>
      <c r="G60" s="51" t="n">
        <v>28623</v>
      </c>
    </row>
    <row r="61">
      <c r="A61" s="28" t="s">
        <v>121</v>
      </c>
      <c r="B61" s="51" t="s">
        <v>272</v>
      </c>
      <c r="C61" s="51" t="n">
        <v>353</v>
      </c>
      <c r="D61" s="51" t="n">
        <v>224</v>
      </c>
      <c r="E61" s="51" t="n">
        <v>72</v>
      </c>
      <c r="F61" s="51" t="n">
        <v>353</v>
      </c>
      <c r="G61" s="51" t="n">
        <v>2730</v>
      </c>
    </row>
    <row r="62">
      <c r="A62" s="28" t="s">
        <v>121</v>
      </c>
      <c r="B62" s="51" t="s">
        <v>273</v>
      </c>
      <c r="C62" s="51" t="n">
        <v>315</v>
      </c>
      <c r="D62" s="51" t="n">
        <v>477</v>
      </c>
      <c r="E62" s="51" t="n">
        <v>432</v>
      </c>
      <c r="F62" s="51" t="n">
        <v>315</v>
      </c>
      <c r="G62" s="51" t="n">
        <v>3236</v>
      </c>
    </row>
    <row r="63">
      <c r="A63" s="28" t="s">
        <v>121</v>
      </c>
      <c r="B63" s="51" t="s">
        <v>274</v>
      </c>
      <c r="C63" s="51" t="n">
        <v>262</v>
      </c>
      <c r="D63" s="51" t="n">
        <v>68</v>
      </c>
      <c r="E63" s="51" t="n">
        <v>111</v>
      </c>
      <c r="F63" s="51" t="n">
        <v>262</v>
      </c>
      <c r="G63" s="51" t="n">
        <v>1267</v>
      </c>
    </row>
    <row r="64">
      <c r="A64" s="28" t="s">
        <v>121</v>
      </c>
      <c r="B64" s="51" t="s">
        <v>275</v>
      </c>
      <c r="C64" s="51" t="n">
        <v>155</v>
      </c>
      <c r="D64" s="51" t="n">
        <v>256</v>
      </c>
      <c r="E64" s="51" t="n">
        <v>0</v>
      </c>
      <c r="F64" s="51" t="n">
        <v>155</v>
      </c>
      <c r="G64" s="51" t="n">
        <v>1217</v>
      </c>
    </row>
    <row r="65">
      <c r="A65" s="28" t="s">
        <v>121</v>
      </c>
      <c r="B65" s="51" t="s">
        <v>276</v>
      </c>
      <c r="C65" s="51" t="n">
        <v>125</v>
      </c>
      <c r="D65" s="51" t="n">
        <v>211</v>
      </c>
      <c r="E65" s="51" t="n">
        <v>76</v>
      </c>
      <c r="F65" s="51" t="n">
        <v>125</v>
      </c>
      <c r="G65" s="51" t="n">
        <v>3850</v>
      </c>
    </row>
    <row r="66">
      <c r="A66" s="28" t="s">
        <v>121</v>
      </c>
      <c r="B66" s="51" t="s">
        <v>277</v>
      </c>
      <c r="C66" s="51" t="n">
        <v>98</v>
      </c>
      <c r="D66" s="51" t="n">
        <v>57</v>
      </c>
      <c r="E66" s="51" t="n">
        <v>69</v>
      </c>
      <c r="F66" s="51" t="n">
        <v>98</v>
      </c>
      <c r="G66" s="51" t="n">
        <v>862</v>
      </c>
    </row>
    <row r="67">
      <c r="A67" s="28" t="s">
        <v>121</v>
      </c>
      <c r="B67" s="51" t="s">
        <v>245</v>
      </c>
      <c r="C67" s="51" t="n">
        <v>172</v>
      </c>
      <c r="D67" s="51" t="n">
        <v>177</v>
      </c>
      <c r="E67" s="51" t="n">
        <v>150</v>
      </c>
      <c r="F67" s="51" t="n">
        <v>172</v>
      </c>
      <c r="G67" s="51" t="n">
        <v>2394</v>
      </c>
    </row>
    <row r="68">
      <c r="A68" s="28" t="s">
        <v>121</v>
      </c>
      <c r="B68" s="51" t="s">
        <v>32</v>
      </c>
      <c r="C68" s="51" t="n">
        <v>1480</v>
      </c>
      <c r="D68" s="51" t="n">
        <v>1470</v>
      </c>
      <c r="E68" s="51" t="n">
        <v>910</v>
      </c>
      <c r="F68" s="51" t="n">
        <v>1480</v>
      </c>
      <c r="G68" s="51" t="n">
        <v>15556</v>
      </c>
    </row>
    <row r="69">
      <c r="A69" s="28" t="s">
        <v>123</v>
      </c>
      <c r="B69" s="51" t="s">
        <v>278</v>
      </c>
      <c r="C69" s="51" t="n">
        <v>1093</v>
      </c>
      <c r="D69" s="51" t="n">
        <v>3282</v>
      </c>
      <c r="E69" s="51" t="n">
        <v>1218</v>
      </c>
      <c r="F69" s="51" t="n">
        <v>1093</v>
      </c>
      <c r="G69" s="51" t="n">
        <v>27251</v>
      </c>
    </row>
    <row r="70">
      <c r="A70" s="28" t="s">
        <v>123</v>
      </c>
      <c r="B70" s="51" t="s">
        <v>279</v>
      </c>
      <c r="C70" s="51" t="n">
        <v>144</v>
      </c>
      <c r="D70" s="51" t="n">
        <v>368</v>
      </c>
      <c r="E70" s="51" t="n">
        <v>286</v>
      </c>
      <c r="F70" s="51" t="n">
        <v>144</v>
      </c>
      <c r="G70" s="51" t="n">
        <v>4516</v>
      </c>
    </row>
    <row r="71">
      <c r="A71" s="28" t="s">
        <v>123</v>
      </c>
      <c r="B71" s="51" t="s">
        <v>280</v>
      </c>
      <c r="C71" s="51" t="n">
        <v>103</v>
      </c>
      <c r="D71" s="51" t="n">
        <v>489</v>
      </c>
      <c r="E71" s="51" t="n">
        <v>0</v>
      </c>
      <c r="F71" s="51" t="n">
        <v>103</v>
      </c>
      <c r="G71" s="51" t="n">
        <v>8598</v>
      </c>
    </row>
    <row r="72">
      <c r="A72" s="28" t="s">
        <v>123</v>
      </c>
      <c r="B72" s="51" t="s">
        <v>245</v>
      </c>
      <c r="C72" s="51" t="n">
        <v>17</v>
      </c>
      <c r="D72" s="51" t="n">
        <v>1365</v>
      </c>
      <c r="E72" s="51" t="n">
        <v>463</v>
      </c>
      <c r="F72" s="51" t="n">
        <v>17</v>
      </c>
      <c r="G72" s="51" t="n">
        <v>5836</v>
      </c>
    </row>
    <row r="73">
      <c r="A73" s="28" t="s">
        <v>123</v>
      </c>
      <c r="B73" s="51" t="s">
        <v>32</v>
      </c>
      <c r="C73" s="51" t="n">
        <v>1357</v>
      </c>
      <c r="D73" s="51" t="n">
        <v>5504</v>
      </c>
      <c r="E73" s="51" t="n">
        <v>1967</v>
      </c>
      <c r="F73" s="51" t="n">
        <v>1357</v>
      </c>
      <c r="G73" s="51" t="n">
        <v>46201</v>
      </c>
    </row>
    <row r="74">
      <c r="A74" s="28" t="s">
        <v>125</v>
      </c>
      <c r="B74" s="51" t="s">
        <v>281</v>
      </c>
      <c r="C74" s="51" t="n">
        <v>355</v>
      </c>
      <c r="D74" s="51" t="n">
        <v>1133</v>
      </c>
      <c r="E74" s="51" t="n">
        <v>548</v>
      </c>
      <c r="F74" s="51" t="n">
        <v>355</v>
      </c>
      <c r="G74" s="51" t="n">
        <v>7115</v>
      </c>
    </row>
    <row r="75">
      <c r="A75" s="28" t="s">
        <v>125</v>
      </c>
      <c r="B75" s="51" t="s">
        <v>282</v>
      </c>
      <c r="C75" s="51" t="n">
        <v>337</v>
      </c>
      <c r="D75" s="51" t="n">
        <v>970</v>
      </c>
      <c r="E75" s="51" t="n">
        <v>118</v>
      </c>
      <c r="F75" s="51" t="n">
        <v>337</v>
      </c>
      <c r="G75" s="51" t="n">
        <v>5679</v>
      </c>
    </row>
    <row r="76">
      <c r="A76" s="28" t="s">
        <v>125</v>
      </c>
      <c r="B76" s="51" t="s">
        <v>283</v>
      </c>
      <c r="C76" s="51" t="n">
        <v>156</v>
      </c>
      <c r="D76" s="51" t="n">
        <v>247</v>
      </c>
      <c r="E76" s="51" t="n">
        <v>31</v>
      </c>
      <c r="F76" s="51" t="n">
        <v>156</v>
      </c>
      <c r="G76" s="51" t="n">
        <v>2288</v>
      </c>
    </row>
    <row r="77">
      <c r="A77" s="28" t="s">
        <v>125</v>
      </c>
      <c r="B77" s="51" t="s">
        <v>284</v>
      </c>
      <c r="C77" s="51" t="n">
        <v>143</v>
      </c>
      <c r="D77" s="51" t="n">
        <v>966</v>
      </c>
      <c r="E77" s="51" t="n">
        <v>248</v>
      </c>
      <c r="F77" s="51" t="n">
        <v>143</v>
      </c>
      <c r="G77" s="51" t="n">
        <v>5774</v>
      </c>
    </row>
    <row r="78">
      <c r="A78" s="28" t="s">
        <v>125</v>
      </c>
      <c r="B78" s="51" t="s">
        <v>285</v>
      </c>
      <c r="C78" s="51" t="n">
        <v>122</v>
      </c>
      <c r="D78" s="51" t="n">
        <v>227</v>
      </c>
      <c r="E78" s="51" t="n">
        <v>139</v>
      </c>
      <c r="F78" s="51" t="n">
        <v>122</v>
      </c>
      <c r="G78" s="51" t="n">
        <v>1968</v>
      </c>
    </row>
    <row r="79">
      <c r="A79" s="28" t="s">
        <v>125</v>
      </c>
      <c r="B79" s="51" t="s">
        <v>286</v>
      </c>
      <c r="C79" s="51" t="n">
        <v>77</v>
      </c>
      <c r="D79" s="51" t="n">
        <v>236</v>
      </c>
      <c r="E79" s="51" t="n">
        <v>116</v>
      </c>
      <c r="F79" s="51" t="n">
        <v>77</v>
      </c>
      <c r="G79" s="51" t="n">
        <v>1541</v>
      </c>
    </row>
    <row r="80">
      <c r="A80" s="28" t="s">
        <v>125</v>
      </c>
      <c r="B80" s="51" t="s">
        <v>245</v>
      </c>
      <c r="C80" s="51" t="n">
        <v>120</v>
      </c>
      <c r="D80" s="51" t="n">
        <v>656</v>
      </c>
      <c r="E80" s="51" t="n">
        <v>457</v>
      </c>
      <c r="F80" s="51" t="n">
        <v>120</v>
      </c>
      <c r="G80" s="51" t="n">
        <v>4848</v>
      </c>
    </row>
    <row r="81">
      <c r="A81" s="28" t="s">
        <v>125</v>
      </c>
      <c r="B81" s="51" t="s">
        <v>32</v>
      </c>
      <c r="C81" s="51" t="n">
        <v>1310</v>
      </c>
      <c r="D81" s="51" t="n">
        <v>4435</v>
      </c>
      <c r="E81" s="51" t="n">
        <v>1657</v>
      </c>
      <c r="F81" s="51" t="n">
        <v>1310</v>
      </c>
      <c r="G81" s="51" t="n">
        <v>29213</v>
      </c>
    </row>
    <row r="82">
      <c r="A82" s="28" t="s">
        <v>127</v>
      </c>
      <c r="B82" s="51" t="s">
        <v>287</v>
      </c>
      <c r="C82" s="51" t="n">
        <v>543</v>
      </c>
      <c r="D82" s="51" t="n">
        <v>1101</v>
      </c>
      <c r="E82" s="51" t="n">
        <v>902</v>
      </c>
      <c r="F82" s="51" t="n">
        <v>543</v>
      </c>
      <c r="G82" s="51" t="n">
        <v>11698</v>
      </c>
    </row>
    <row r="83">
      <c r="A83" s="28" t="s">
        <v>127</v>
      </c>
      <c r="B83" s="51" t="s">
        <v>288</v>
      </c>
      <c r="C83" s="51" t="n">
        <v>526</v>
      </c>
      <c r="D83" s="51" t="n">
        <v>826</v>
      </c>
      <c r="E83" s="51" t="n">
        <v>969</v>
      </c>
      <c r="F83" s="51" t="n">
        <v>526</v>
      </c>
      <c r="G83" s="51" t="n">
        <v>18110</v>
      </c>
    </row>
    <row r="84">
      <c r="A84" s="28" t="s">
        <v>127</v>
      </c>
      <c r="B84" s="51" t="s">
        <v>289</v>
      </c>
      <c r="C84" s="51" t="n">
        <v>134</v>
      </c>
      <c r="D84" s="51" t="n">
        <v>240</v>
      </c>
      <c r="E84" s="51" t="n">
        <v>5</v>
      </c>
      <c r="F84" s="51" t="n">
        <v>134</v>
      </c>
      <c r="G84" s="51" t="n">
        <v>502</v>
      </c>
    </row>
    <row r="85">
      <c r="A85" s="28" t="s">
        <v>127</v>
      </c>
      <c r="B85" s="51" t="s">
        <v>245</v>
      </c>
      <c r="C85" s="51" t="n">
        <v>4</v>
      </c>
      <c r="D85" s="51" t="n">
        <v>233</v>
      </c>
      <c r="E85" s="51" t="n">
        <v>954</v>
      </c>
      <c r="F85" s="51" t="n">
        <v>4</v>
      </c>
      <c r="G85" s="51" t="n">
        <v>13920</v>
      </c>
    </row>
    <row r="86">
      <c r="A86" s="28" t="s">
        <v>127</v>
      </c>
      <c r="B86" s="51" t="s">
        <v>32</v>
      </c>
      <c r="C86" s="51" t="n">
        <v>1207</v>
      </c>
      <c r="D86" s="51" t="n">
        <v>2400</v>
      </c>
      <c r="E86" s="51" t="n">
        <v>2830</v>
      </c>
      <c r="F86" s="51" t="n">
        <v>1207</v>
      </c>
      <c r="G86" s="51" t="n">
        <v>44230</v>
      </c>
    </row>
    <row r="87">
      <c r="A87" s="28" t="s">
        <v>129</v>
      </c>
      <c r="B87" s="51" t="s">
        <v>290</v>
      </c>
      <c r="C87" s="51" t="n">
        <v>290</v>
      </c>
      <c r="D87" s="51" t="n">
        <v>3199</v>
      </c>
      <c r="E87" s="51" t="n">
        <v>2565</v>
      </c>
      <c r="F87" s="51" t="n">
        <v>290</v>
      </c>
      <c r="G87" s="51" t="n">
        <v>17737</v>
      </c>
    </row>
    <row r="88">
      <c r="A88" s="28" t="s">
        <v>129</v>
      </c>
      <c r="B88" s="51" t="s">
        <v>291</v>
      </c>
      <c r="C88" s="51" t="n">
        <v>230</v>
      </c>
      <c r="D88" s="51" t="n">
        <v>989</v>
      </c>
      <c r="E88" s="51" t="n">
        <v>568</v>
      </c>
      <c r="F88" s="51" t="n">
        <v>230</v>
      </c>
      <c r="G88" s="51" t="n">
        <v>7232</v>
      </c>
    </row>
    <row r="89">
      <c r="A89" s="28" t="s">
        <v>129</v>
      </c>
      <c r="B89" s="51" t="s">
        <v>292</v>
      </c>
      <c r="C89" s="51" t="n">
        <v>218</v>
      </c>
      <c r="D89" s="51" t="n">
        <v>2063</v>
      </c>
      <c r="E89" s="51" t="n">
        <v>411</v>
      </c>
      <c r="F89" s="51" t="n">
        <v>218</v>
      </c>
      <c r="G89" s="51" t="n">
        <v>10014</v>
      </c>
    </row>
    <row r="90">
      <c r="A90" s="28" t="s">
        <v>129</v>
      </c>
      <c r="B90" s="51" t="s">
        <v>293</v>
      </c>
      <c r="C90" s="51" t="n">
        <v>121</v>
      </c>
      <c r="D90" s="51" t="n">
        <v>514</v>
      </c>
      <c r="E90" s="51" t="n">
        <v>557</v>
      </c>
      <c r="F90" s="51" t="n">
        <v>121</v>
      </c>
      <c r="G90" s="51" t="n">
        <v>6036</v>
      </c>
    </row>
    <row r="91">
      <c r="A91" s="28" t="s">
        <v>129</v>
      </c>
      <c r="B91" s="51" t="s">
        <v>294</v>
      </c>
      <c r="C91" s="51" t="n">
        <v>114</v>
      </c>
      <c r="D91" s="51" t="n">
        <v>1332</v>
      </c>
      <c r="E91" s="51" t="n">
        <v>1192</v>
      </c>
      <c r="F91" s="51" t="n">
        <v>114</v>
      </c>
      <c r="G91" s="51" t="n">
        <v>10282</v>
      </c>
    </row>
    <row r="92">
      <c r="A92" s="28" t="s">
        <v>129</v>
      </c>
      <c r="B92" s="51" t="s">
        <v>295</v>
      </c>
      <c r="C92" s="51" t="n">
        <v>111</v>
      </c>
      <c r="D92" s="51" t="n">
        <v>2275</v>
      </c>
      <c r="E92" s="51" t="n">
        <v>1121</v>
      </c>
      <c r="F92" s="51" t="n">
        <v>111</v>
      </c>
      <c r="G92" s="51" t="n">
        <v>11640</v>
      </c>
    </row>
    <row r="93">
      <c r="A93" s="28" t="s">
        <v>129</v>
      </c>
      <c r="B93" s="51" t="s">
        <v>245</v>
      </c>
      <c r="C93" s="51" t="n">
        <v>104</v>
      </c>
      <c r="D93" s="51" t="n">
        <v>1720</v>
      </c>
      <c r="E93" s="51" t="n">
        <v>2005</v>
      </c>
      <c r="F93" s="51" t="n">
        <v>104</v>
      </c>
      <c r="G93" s="51" t="n">
        <v>18252</v>
      </c>
    </row>
    <row r="94">
      <c r="A94" s="28" t="s">
        <v>129</v>
      </c>
      <c r="B94" s="51" t="s">
        <v>32</v>
      </c>
      <c r="C94" s="51" t="n">
        <v>1188</v>
      </c>
      <c r="D94" s="51" t="n">
        <v>12092</v>
      </c>
      <c r="E94" s="51" t="n">
        <v>8419</v>
      </c>
      <c r="F94" s="51" t="n">
        <v>1188</v>
      </c>
      <c r="G94" s="51" t="n">
        <v>81193</v>
      </c>
    </row>
    <row r="95">
      <c r="A95" s="28" t="s">
        <v>131</v>
      </c>
      <c r="B95" s="51" t="s">
        <v>296</v>
      </c>
      <c r="C95" s="51" t="n">
        <v>341</v>
      </c>
      <c r="D95" s="51" t="n">
        <v>302</v>
      </c>
      <c r="E95" s="51" t="n">
        <v>304</v>
      </c>
      <c r="F95" s="51" t="n">
        <v>341</v>
      </c>
      <c r="G95" s="51" t="n">
        <v>2769</v>
      </c>
    </row>
    <row r="96">
      <c r="A96" s="28" t="s">
        <v>131</v>
      </c>
      <c r="B96" s="51" t="s">
        <v>297</v>
      </c>
      <c r="C96" s="51" t="n">
        <v>268</v>
      </c>
      <c r="D96" s="51" t="n">
        <v>540</v>
      </c>
      <c r="E96" s="51" t="n">
        <v>0</v>
      </c>
      <c r="F96" s="51" t="n">
        <v>268</v>
      </c>
      <c r="G96" s="51" t="n">
        <v>2289</v>
      </c>
    </row>
    <row r="97">
      <c r="A97" s="28" t="s">
        <v>131</v>
      </c>
      <c r="B97" s="51" t="s">
        <v>298</v>
      </c>
      <c r="C97" s="51" t="n">
        <v>151</v>
      </c>
      <c r="D97" s="51" t="n">
        <v>433</v>
      </c>
      <c r="E97" s="51" t="n">
        <v>516</v>
      </c>
      <c r="F97" s="51" t="n">
        <v>151</v>
      </c>
      <c r="G97" s="51" t="n">
        <v>5575</v>
      </c>
    </row>
    <row r="98">
      <c r="A98" s="28" t="s">
        <v>131</v>
      </c>
      <c r="B98" s="51" t="s">
        <v>299</v>
      </c>
      <c r="C98" s="51" t="n">
        <v>60</v>
      </c>
      <c r="D98" s="51" t="n">
        <v>314</v>
      </c>
      <c r="E98" s="51" t="n">
        <v>127</v>
      </c>
      <c r="F98" s="51" t="n">
        <v>60</v>
      </c>
      <c r="G98" s="51" t="n">
        <v>5078</v>
      </c>
    </row>
    <row r="99">
      <c r="A99" s="28" t="s">
        <v>131</v>
      </c>
      <c r="B99" s="51" t="s">
        <v>245</v>
      </c>
      <c r="C99" s="51" t="n">
        <v>104</v>
      </c>
      <c r="D99" s="51" t="n">
        <v>1883</v>
      </c>
      <c r="E99" s="51" t="n">
        <v>222</v>
      </c>
      <c r="F99" s="51" t="n">
        <v>104</v>
      </c>
      <c r="G99" s="51" t="n">
        <v>8345</v>
      </c>
    </row>
    <row r="100">
      <c r="A100" s="28" t="s">
        <v>131</v>
      </c>
      <c r="B100" s="51" t="s">
        <v>32</v>
      </c>
      <c r="C100" s="51" t="n">
        <v>924</v>
      </c>
      <c r="D100" s="51" t="n">
        <v>3472</v>
      </c>
      <c r="E100" s="51" t="n">
        <v>1169</v>
      </c>
      <c r="F100" s="51" t="n">
        <v>924</v>
      </c>
      <c r="G100" s="51" t="n">
        <v>24056</v>
      </c>
    </row>
    <row r="101">
      <c r="A101" s="28" t="s">
        <v>133</v>
      </c>
      <c r="B101" s="51" t="s">
        <v>300</v>
      </c>
      <c r="C101" s="51" t="n">
        <v>401</v>
      </c>
      <c r="D101" s="51" t="n">
        <v>440</v>
      </c>
      <c r="E101" s="51" t="n">
        <v>535</v>
      </c>
      <c r="F101" s="51" t="n">
        <v>401</v>
      </c>
      <c r="G101" s="51" t="n">
        <v>5494</v>
      </c>
    </row>
    <row r="102">
      <c r="A102" s="28" t="s">
        <v>133</v>
      </c>
      <c r="B102" s="51" t="s">
        <v>301</v>
      </c>
      <c r="C102" s="51" t="n">
        <v>183</v>
      </c>
      <c r="D102" s="51" t="n">
        <v>184</v>
      </c>
      <c r="E102" s="51" t="n">
        <v>166</v>
      </c>
      <c r="F102" s="51" t="n">
        <v>183</v>
      </c>
      <c r="G102" s="51" t="n">
        <v>2350</v>
      </c>
    </row>
    <row r="103">
      <c r="A103" s="28" t="s">
        <v>133</v>
      </c>
      <c r="B103" s="51" t="s">
        <v>302</v>
      </c>
      <c r="C103" s="51" t="n">
        <v>59</v>
      </c>
      <c r="D103" s="51" t="n">
        <v>106</v>
      </c>
      <c r="E103" s="51" t="n">
        <v>107</v>
      </c>
      <c r="F103" s="51" t="n">
        <v>59</v>
      </c>
      <c r="G103" s="51" t="n">
        <v>1142</v>
      </c>
    </row>
    <row r="104">
      <c r="A104" s="28" t="s">
        <v>133</v>
      </c>
      <c r="B104" s="51" t="s">
        <v>303</v>
      </c>
      <c r="C104" s="51" t="n">
        <v>40</v>
      </c>
      <c r="D104" s="51" t="n">
        <v>168</v>
      </c>
      <c r="E104" s="51" t="n">
        <v>60</v>
      </c>
      <c r="F104" s="51" t="n">
        <v>40</v>
      </c>
      <c r="G104" s="51" t="n">
        <v>1161</v>
      </c>
    </row>
    <row r="105">
      <c r="A105" s="28" t="s">
        <v>133</v>
      </c>
      <c r="B105" s="51" t="s">
        <v>245</v>
      </c>
      <c r="C105" s="51" t="n">
        <v>70</v>
      </c>
      <c r="D105" s="51" t="n">
        <v>254</v>
      </c>
      <c r="E105" s="51" t="n">
        <v>289</v>
      </c>
      <c r="F105" s="51" t="n">
        <v>70</v>
      </c>
      <c r="G105" s="51" t="n">
        <v>3827</v>
      </c>
    </row>
    <row r="106">
      <c r="A106" s="28" t="s">
        <v>133</v>
      </c>
      <c r="B106" s="51" t="s">
        <v>32</v>
      </c>
      <c r="C106" s="51" t="n">
        <v>753</v>
      </c>
      <c r="D106" s="51" t="n">
        <v>1152</v>
      </c>
      <c r="E106" s="51" t="n">
        <v>1157</v>
      </c>
      <c r="F106" s="51" t="n">
        <v>753</v>
      </c>
      <c r="G106" s="51" t="n">
        <v>13974</v>
      </c>
    </row>
    <row r="107">
      <c r="A107" s="28" t="s">
        <v>135</v>
      </c>
      <c r="B107" s="51" t="s">
        <v>304</v>
      </c>
      <c r="C107" s="51" t="n">
        <v>288</v>
      </c>
      <c r="D107" s="51" t="n">
        <v>1613</v>
      </c>
      <c r="E107" s="51" t="n">
        <v>816</v>
      </c>
      <c r="F107" s="51" t="n">
        <v>288</v>
      </c>
      <c r="G107" s="51" t="n">
        <v>12839</v>
      </c>
    </row>
    <row r="108">
      <c r="A108" s="28" t="s">
        <v>135</v>
      </c>
      <c r="B108" s="51" t="s">
        <v>305</v>
      </c>
      <c r="C108" s="51" t="n">
        <v>186</v>
      </c>
      <c r="D108" s="51" t="n">
        <v>738</v>
      </c>
      <c r="E108" s="51" t="n">
        <v>679</v>
      </c>
      <c r="F108" s="51" t="n">
        <v>186</v>
      </c>
      <c r="G108" s="51" t="n">
        <v>6157</v>
      </c>
    </row>
    <row r="109">
      <c r="A109" s="28" t="s">
        <v>135</v>
      </c>
      <c r="B109" s="51" t="s">
        <v>306</v>
      </c>
      <c r="C109" s="51" t="n">
        <v>94</v>
      </c>
      <c r="D109" s="51" t="n">
        <v>447</v>
      </c>
      <c r="E109" s="51" t="n">
        <v>1087</v>
      </c>
      <c r="F109" s="51" t="n">
        <v>94</v>
      </c>
      <c r="G109" s="51" t="n">
        <v>8353</v>
      </c>
    </row>
    <row r="110">
      <c r="A110" s="28" t="s">
        <v>135</v>
      </c>
      <c r="B110" s="51" t="s">
        <v>307</v>
      </c>
      <c r="C110" s="51" t="n">
        <v>40</v>
      </c>
      <c r="D110" s="51" t="n">
        <v>267</v>
      </c>
      <c r="E110" s="51" t="n">
        <v>0</v>
      </c>
      <c r="F110" s="51" t="n">
        <v>40</v>
      </c>
      <c r="G110" s="51" t="n">
        <v>1991</v>
      </c>
    </row>
    <row r="111">
      <c r="A111" s="28" t="s">
        <v>135</v>
      </c>
      <c r="B111" s="51" t="s">
        <v>245</v>
      </c>
      <c r="C111" s="51" t="n">
        <v>81</v>
      </c>
      <c r="D111" s="51" t="n">
        <v>496</v>
      </c>
      <c r="E111" s="51" t="n">
        <v>3258</v>
      </c>
      <c r="F111" s="51" t="n">
        <v>81</v>
      </c>
      <c r="G111" s="51" t="n">
        <v>14413</v>
      </c>
    </row>
    <row r="112">
      <c r="A112" s="28" t="s">
        <v>135</v>
      </c>
      <c r="B112" s="51" t="s">
        <v>32</v>
      </c>
      <c r="C112" s="51" t="n">
        <v>689</v>
      </c>
      <c r="D112" s="51" t="n">
        <v>3561</v>
      </c>
      <c r="E112" s="51" t="n">
        <v>5840</v>
      </c>
      <c r="F112" s="51" t="n">
        <v>689</v>
      </c>
      <c r="G112" s="51" t="n">
        <v>43753</v>
      </c>
    </row>
    <row r="113">
      <c r="A113" s="28" t="s">
        <v>137</v>
      </c>
      <c r="B113" s="51" t="s">
        <v>308</v>
      </c>
      <c r="C113" s="51" t="n">
        <v>620</v>
      </c>
      <c r="D113" s="51" t="n">
        <v>0</v>
      </c>
      <c r="E113" s="51" t="n">
        <v>0</v>
      </c>
      <c r="F113" s="51" t="n">
        <v>620</v>
      </c>
      <c r="G113" s="51" t="n">
        <v>2093</v>
      </c>
    </row>
    <row r="114">
      <c r="A114" s="28" t="s">
        <v>137</v>
      </c>
      <c r="B114" s="51" t="s">
        <v>245</v>
      </c>
      <c r="C114" s="51" t="n">
        <v>30</v>
      </c>
      <c r="D114" s="51" t="n">
        <v>0</v>
      </c>
      <c r="E114" s="51" t="n">
        <v>54</v>
      </c>
      <c r="F114" s="51" t="n">
        <v>30</v>
      </c>
      <c r="G114" s="51" t="n">
        <v>285</v>
      </c>
    </row>
    <row r="115">
      <c r="A115" s="28" t="s">
        <v>137</v>
      </c>
      <c r="B115" s="51" t="s">
        <v>32</v>
      </c>
      <c r="C115" s="51" t="n">
        <v>650</v>
      </c>
      <c r="D115" s="51" t="n">
        <v>0</v>
      </c>
      <c r="E115" s="51" t="n">
        <v>54</v>
      </c>
      <c r="F115" s="51" t="n">
        <v>650</v>
      </c>
      <c r="G115" s="51" t="n">
        <v>2378</v>
      </c>
    </row>
    <row r="116">
      <c r="A116" s="28" t="s">
        <v>139</v>
      </c>
      <c r="B116" s="51" t="s">
        <v>309</v>
      </c>
      <c r="C116" s="51" t="n">
        <v>494</v>
      </c>
      <c r="D116" s="51" t="n">
        <v>533</v>
      </c>
      <c r="E116" s="51" t="n">
        <v>215</v>
      </c>
      <c r="F116" s="51" t="n">
        <v>494</v>
      </c>
      <c r="G116" s="51" t="n">
        <v>5898</v>
      </c>
    </row>
    <row r="117">
      <c r="A117" s="28" t="s">
        <v>139</v>
      </c>
      <c r="B117" s="51" t="s">
        <v>310</v>
      </c>
      <c r="C117" s="51" t="n">
        <v>77</v>
      </c>
      <c r="D117" s="51" t="n">
        <v>143</v>
      </c>
      <c r="E117" s="51" t="n">
        <v>96</v>
      </c>
      <c r="F117" s="51" t="n">
        <v>77</v>
      </c>
      <c r="G117" s="51" t="n">
        <v>1531</v>
      </c>
    </row>
    <row r="118">
      <c r="A118" s="28" t="s">
        <v>139</v>
      </c>
      <c r="B118" s="51" t="s">
        <v>32</v>
      </c>
      <c r="C118" s="51" t="n">
        <v>571</v>
      </c>
      <c r="D118" s="51" t="n">
        <v>676</v>
      </c>
      <c r="E118" s="51" t="n">
        <v>311</v>
      </c>
      <c r="F118" s="51" t="n">
        <v>571</v>
      </c>
      <c r="G118" s="51" t="n">
        <v>7429</v>
      </c>
    </row>
    <row r="119">
      <c r="A119" s="28" t="s">
        <v>141</v>
      </c>
      <c r="B119" s="51" t="s">
        <v>311</v>
      </c>
      <c r="C119" s="51" t="n">
        <v>526</v>
      </c>
      <c r="D119" s="51" t="n">
        <v>1222</v>
      </c>
      <c r="E119" s="51" t="n">
        <v>683</v>
      </c>
      <c r="F119" s="51" t="n">
        <v>526</v>
      </c>
      <c r="G119" s="51" t="n">
        <v>16561</v>
      </c>
    </row>
    <row r="120">
      <c r="A120" s="28" t="s">
        <v>141</v>
      </c>
      <c r="B120" s="51" t="s">
        <v>32</v>
      </c>
      <c r="C120" s="51" t="n">
        <v>526</v>
      </c>
      <c r="D120" s="51" t="n">
        <v>1222</v>
      </c>
      <c r="E120" s="51" t="n">
        <v>683</v>
      </c>
      <c r="F120" s="51" t="n">
        <v>526</v>
      </c>
      <c r="G120" s="51" t="n">
        <v>16561</v>
      </c>
    </row>
    <row r="121">
      <c r="A121" s="28" t="s">
        <v>143</v>
      </c>
      <c r="B121" s="51" t="s">
        <v>312</v>
      </c>
      <c r="C121" s="51" t="n">
        <v>257</v>
      </c>
      <c r="D121" s="51" t="n">
        <v>1448</v>
      </c>
      <c r="E121" s="51" t="n">
        <v>0</v>
      </c>
      <c r="F121" s="51" t="n">
        <v>257</v>
      </c>
      <c r="G121" s="51" t="n">
        <v>1723</v>
      </c>
    </row>
    <row r="122">
      <c r="A122" s="28" t="s">
        <v>143</v>
      </c>
      <c r="B122" s="51" t="s">
        <v>313</v>
      </c>
      <c r="C122" s="51" t="n">
        <v>250</v>
      </c>
      <c r="D122" s="51" t="n">
        <v>10</v>
      </c>
      <c r="E122" s="51" t="n">
        <v>0</v>
      </c>
      <c r="F122" s="51" t="n">
        <v>250</v>
      </c>
      <c r="G122" s="51" t="n">
        <v>260</v>
      </c>
    </row>
    <row r="123">
      <c r="A123" s="28" t="s">
        <v>143</v>
      </c>
      <c r="B123" s="51" t="s">
        <v>245</v>
      </c>
      <c r="C123" s="51" t="n">
        <v>0</v>
      </c>
      <c r="D123" s="51" t="n">
        <v>5</v>
      </c>
      <c r="E123" s="51" t="n">
        <v>0</v>
      </c>
      <c r="F123" s="51" t="n">
        <v>0</v>
      </c>
      <c r="G123" s="51" t="n">
        <v>5</v>
      </c>
    </row>
    <row r="124">
      <c r="A124" s="28" t="s">
        <v>143</v>
      </c>
      <c r="B124" s="51" t="s">
        <v>32</v>
      </c>
      <c r="C124" s="51" t="n">
        <v>507</v>
      </c>
      <c r="D124" s="51" t="n">
        <v>1463</v>
      </c>
      <c r="E124" s="51" t="n">
        <v>0</v>
      </c>
      <c r="F124" s="51" t="n">
        <v>507</v>
      </c>
      <c r="G124" s="51" t="n">
        <v>1988</v>
      </c>
    </row>
    <row r="125">
      <c r="A125" s="28" t="s">
        <v>145</v>
      </c>
      <c r="B125" s="51" t="s">
        <v>281</v>
      </c>
      <c r="C125" s="51" t="n">
        <v>187</v>
      </c>
      <c r="D125" s="51" t="n">
        <v>99</v>
      </c>
      <c r="E125" s="51" t="n">
        <v>154</v>
      </c>
      <c r="F125" s="51" t="n">
        <v>187</v>
      </c>
      <c r="G125" s="51" t="n">
        <v>2534</v>
      </c>
    </row>
    <row r="126">
      <c r="A126" s="28" t="s">
        <v>145</v>
      </c>
      <c r="B126" s="51" t="s">
        <v>314</v>
      </c>
      <c r="C126" s="51" t="n">
        <v>145</v>
      </c>
      <c r="D126" s="51" t="n">
        <v>114</v>
      </c>
      <c r="E126" s="51" t="n">
        <v>116</v>
      </c>
      <c r="F126" s="51" t="n">
        <v>145</v>
      </c>
      <c r="G126" s="51" t="n">
        <v>2098</v>
      </c>
    </row>
    <row r="127">
      <c r="A127" s="28" t="s">
        <v>145</v>
      </c>
      <c r="B127" s="51" t="s">
        <v>315</v>
      </c>
      <c r="C127" s="51" t="n">
        <v>88</v>
      </c>
      <c r="D127" s="51" t="n">
        <v>49</v>
      </c>
      <c r="E127" s="51" t="n">
        <v>149</v>
      </c>
      <c r="F127" s="51" t="n">
        <v>88</v>
      </c>
      <c r="G127" s="51" t="n">
        <v>1149</v>
      </c>
    </row>
    <row r="128">
      <c r="A128" s="28" t="s">
        <v>145</v>
      </c>
      <c r="B128" s="51" t="s">
        <v>316</v>
      </c>
      <c r="C128" s="51" t="n">
        <v>42</v>
      </c>
      <c r="D128" s="51" t="n">
        <v>32</v>
      </c>
      <c r="E128" s="51" t="n">
        <v>60</v>
      </c>
      <c r="F128" s="51" t="n">
        <v>42</v>
      </c>
      <c r="G128" s="51" t="n">
        <v>777</v>
      </c>
    </row>
    <row r="129">
      <c r="A129" s="28" t="s">
        <v>145</v>
      </c>
      <c r="B129" s="51" t="s">
        <v>245</v>
      </c>
      <c r="C129" s="51" t="n">
        <v>25</v>
      </c>
      <c r="D129" s="51" t="n">
        <v>6</v>
      </c>
      <c r="E129" s="51" t="n">
        <v>33</v>
      </c>
      <c r="F129" s="51" t="n">
        <v>25</v>
      </c>
      <c r="G129" s="51" t="n">
        <v>334</v>
      </c>
    </row>
    <row r="130">
      <c r="A130" s="28" t="s">
        <v>145</v>
      </c>
      <c r="B130" s="51" t="s">
        <v>32</v>
      </c>
      <c r="C130" s="51" t="n">
        <v>487</v>
      </c>
      <c r="D130" s="51" t="n">
        <v>300</v>
      </c>
      <c r="E130" s="51" t="n">
        <v>512</v>
      </c>
      <c r="F130" s="51" t="n">
        <v>487</v>
      </c>
      <c r="G130" s="51" t="n">
        <v>6892</v>
      </c>
    </row>
    <row r="131">
      <c r="A131" s="28" t="s">
        <v>147</v>
      </c>
      <c r="B131" s="51" t="s">
        <v>317</v>
      </c>
      <c r="C131" s="51" t="n">
        <v>211</v>
      </c>
      <c r="D131" s="51" t="n">
        <v>127</v>
      </c>
      <c r="E131" s="51" t="n">
        <v>121</v>
      </c>
      <c r="F131" s="51" t="n">
        <v>211</v>
      </c>
      <c r="G131" s="51" t="n">
        <v>1585</v>
      </c>
    </row>
    <row r="132">
      <c r="A132" s="28" t="s">
        <v>147</v>
      </c>
      <c r="B132" s="51" t="s">
        <v>318</v>
      </c>
      <c r="C132" s="51" t="n">
        <v>198</v>
      </c>
      <c r="D132" s="51" t="n">
        <v>100</v>
      </c>
      <c r="E132" s="51" t="n">
        <v>29</v>
      </c>
      <c r="F132" s="51" t="n">
        <v>198</v>
      </c>
      <c r="G132" s="51" t="n">
        <v>910</v>
      </c>
    </row>
    <row r="133">
      <c r="A133" s="28" t="s">
        <v>147</v>
      </c>
      <c r="B133" s="51" t="s">
        <v>319</v>
      </c>
      <c r="C133" s="51" t="n">
        <v>50</v>
      </c>
      <c r="D133" s="51" t="n">
        <v>31</v>
      </c>
      <c r="E133" s="51" t="n">
        <v>688</v>
      </c>
      <c r="F133" s="51" t="n">
        <v>50</v>
      </c>
      <c r="G133" s="51" t="n">
        <v>1332</v>
      </c>
    </row>
    <row r="134">
      <c r="A134" s="28" t="s">
        <v>147</v>
      </c>
      <c r="B134" s="51" t="s">
        <v>245</v>
      </c>
      <c r="C134" s="51" t="n">
        <v>13</v>
      </c>
      <c r="D134" s="51" t="n">
        <v>9</v>
      </c>
      <c r="E134" s="51" t="n">
        <v>233</v>
      </c>
      <c r="F134" s="51" t="n">
        <v>13</v>
      </c>
      <c r="G134" s="51" t="n">
        <v>235</v>
      </c>
    </row>
    <row r="135">
      <c r="A135" s="28" t="s">
        <v>147</v>
      </c>
      <c r="B135" s="51" t="s">
        <v>32</v>
      </c>
      <c r="C135" s="51" t="n">
        <v>472</v>
      </c>
      <c r="D135" s="51" t="n">
        <v>267</v>
      </c>
      <c r="E135" s="51" t="n">
        <v>1071</v>
      </c>
      <c r="F135" s="51" t="n">
        <v>472</v>
      </c>
      <c r="G135" s="51" t="n">
        <v>4062</v>
      </c>
    </row>
    <row r="136">
      <c r="A136" s="28" t="s">
        <v>149</v>
      </c>
      <c r="B136" s="51" t="s">
        <v>320</v>
      </c>
      <c r="C136" s="51" t="n">
        <v>458</v>
      </c>
      <c r="D136" s="51" t="n">
        <v>162</v>
      </c>
      <c r="E136" s="51" t="n">
        <v>64</v>
      </c>
      <c r="F136" s="51" t="n">
        <v>458</v>
      </c>
      <c r="G136" s="51" t="n">
        <v>1396</v>
      </c>
    </row>
    <row r="137">
      <c r="A137" s="28" t="s">
        <v>149</v>
      </c>
      <c r="B137" s="51" t="s">
        <v>32</v>
      </c>
      <c r="C137" s="51" t="n">
        <v>458</v>
      </c>
      <c r="D137" s="51" t="n">
        <v>162</v>
      </c>
      <c r="E137" s="51" t="n">
        <v>64</v>
      </c>
      <c r="F137" s="51" t="n">
        <v>458</v>
      </c>
      <c r="G137" s="51" t="n">
        <v>1396</v>
      </c>
    </row>
    <row r="138">
      <c r="A138" s="28" t="s">
        <v>151</v>
      </c>
      <c r="B138" s="51" t="s">
        <v>321</v>
      </c>
      <c r="C138" s="51" t="n">
        <v>338</v>
      </c>
      <c r="D138" s="51" t="n">
        <v>489</v>
      </c>
      <c r="E138" s="51" t="n">
        <v>1104</v>
      </c>
      <c r="F138" s="51" t="n">
        <v>338</v>
      </c>
      <c r="G138" s="51" t="n">
        <v>6350</v>
      </c>
    </row>
    <row r="139">
      <c r="A139" s="28" t="s">
        <v>151</v>
      </c>
      <c r="B139" s="51" t="s">
        <v>322</v>
      </c>
      <c r="C139" s="51" t="n">
        <v>54</v>
      </c>
      <c r="D139" s="51" t="n">
        <v>507</v>
      </c>
      <c r="E139" s="51" t="n">
        <v>475</v>
      </c>
      <c r="F139" s="51" t="n">
        <v>54</v>
      </c>
      <c r="G139" s="51" t="n">
        <v>3595</v>
      </c>
    </row>
    <row r="140">
      <c r="A140" s="28" t="s">
        <v>151</v>
      </c>
      <c r="B140" s="51" t="s">
        <v>245</v>
      </c>
      <c r="C140" s="51" t="n">
        <v>0</v>
      </c>
      <c r="D140" s="51" t="n">
        <v>281</v>
      </c>
      <c r="E140" s="51" t="n">
        <v>542</v>
      </c>
      <c r="F140" s="51" t="n">
        <v>0</v>
      </c>
      <c r="G140" s="51" t="n">
        <v>5734</v>
      </c>
    </row>
    <row r="141">
      <c r="A141" s="28" t="s">
        <v>151</v>
      </c>
      <c r="B141" s="51" t="s">
        <v>32</v>
      </c>
      <c r="C141" s="51" t="n">
        <v>392</v>
      </c>
      <c r="D141" s="51" t="n">
        <v>1277</v>
      </c>
      <c r="E141" s="51" t="n">
        <v>2121</v>
      </c>
      <c r="F141" s="51" t="n">
        <v>392</v>
      </c>
      <c r="G141" s="51" t="n">
        <v>15679</v>
      </c>
    </row>
    <row r="142">
      <c r="A142" s="28" t="s">
        <v>323</v>
      </c>
      <c r="B142" s="51" t="s">
        <v>32</v>
      </c>
      <c r="C142" s="51" t="n">
        <v>3026</v>
      </c>
      <c r="D142" s="51" t="n">
        <v>17629</v>
      </c>
      <c r="E142" s="51" t="n">
        <v>13046</v>
      </c>
      <c r="F142" s="51" t="n">
        <v>3026</v>
      </c>
      <c r="G142" s="51" t="n">
        <v>124541</v>
      </c>
    </row>
    <row r="143">
      <c r="A143" s="53" t="s">
        <v>32</v>
      </c>
      <c r="B143" s="52" t="s">
        <v>32</v>
      </c>
      <c r="C143" s="52" t="n">
        <v>52067</v>
      </c>
      <c r="D143" s="52" t="n">
        <v>104259</v>
      </c>
      <c r="E143" s="52" t="n">
        <v>76407</v>
      </c>
      <c r="F143" s="52" t="n">
        <v>52067</v>
      </c>
      <c r="G143" s="52" t="n">
        <v>980893</v>
      </c>
    </row>
    <row r="144">
      <c r="A144" s="28" t="s">
        <v>165</v>
      </c>
      <c r="B144" s="28"/>
      <c r="C144" s="28"/>
      <c r="D144" s="28"/>
      <c r="E144" s="28"/>
      <c r="F144" s="28"/>
      <c r="G144" s="28"/>
    </row>
    <row r="145">
      <c r="A145" s="28" t="s">
        <v>61</v>
      </c>
      <c r="B145" s="28"/>
      <c r="C145" s="28"/>
      <c r="D145" s="28"/>
      <c r="E145" s="28"/>
      <c r="F145" s="28"/>
      <c r="G145" s="28"/>
    </row>
  </sheetData>
  <sheetProtection sheet="1"/>
  <mergeCells count="30">
    <mergeCell ref="B1:E1"/>
    <mergeCell ref="A11:A19"/>
    <mergeCell ref="A20:A27"/>
    <mergeCell ref="A28:A32"/>
    <mergeCell ref="A33:A40"/>
    <mergeCell ref="A41:A44"/>
    <mergeCell ref="A45:A48"/>
    <mergeCell ref="A49:A51"/>
    <mergeCell ref="A52:A57"/>
    <mergeCell ref="A58:A60"/>
    <mergeCell ref="A61:A68"/>
    <mergeCell ref="A69:A73"/>
    <mergeCell ref="A74:A81"/>
    <mergeCell ref="A82:A86"/>
    <mergeCell ref="A87:A94"/>
    <mergeCell ref="A95:A100"/>
    <mergeCell ref="A101:A106"/>
    <mergeCell ref="A107:A112"/>
    <mergeCell ref="A113:A115"/>
    <mergeCell ref="A116:A118"/>
    <mergeCell ref="A119:A120"/>
    <mergeCell ref="A121:A124"/>
    <mergeCell ref="A125:A130"/>
    <mergeCell ref="A131:A135"/>
    <mergeCell ref="A136:A137"/>
    <mergeCell ref="A138:A141"/>
    <mergeCell ref="A142:A142"/>
    <mergeCell ref="A143:A143"/>
    <mergeCell ref="A144:G144"/>
    <mergeCell ref="A145:G145"/>
  </mergeCells>
  <hyperlinks>
    <hyperlink ref="A7" r:id="rId1h"/>
  </hyperlinks>
  <pageMargins left="0.7" right="0.7" top="0.75" bottom="0.75" header="0.3" footer="0.3"/>
  <pageSetup paperSize="9" orientation="portrait" r:id="rId2"/>
  <drawing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325</v>
      </c>
    </row>
    <row r="6" ht="15.95" customHeight="1">
      <c r="A6" s="16" t="s">
        <v>27</v>
      </c>
    </row>
    <row r="7" ht="15" customHeight="1">
      <c r="A7" s="9" t="s">
        <v>25</v>
      </c>
    </row>
    <row r="9">
      <c r="A9" s="23"/>
      <c r="B9" s="23"/>
      <c r="C9" s="23"/>
      <c r="D9" s="23"/>
      <c r="E9" s="23"/>
      <c r="F9" s="23"/>
      <c r="G9" s="23"/>
    </row>
    <row r="10">
      <c r="A10" s="54" t="s">
        <v>99</v>
      </c>
      <c r="B10" s="54" t="s">
        <v>237</v>
      </c>
      <c r="C10" s="26" t="s">
        <v>33</v>
      </c>
      <c r="D10" s="26" t="s">
        <v>34</v>
      </c>
      <c r="E10" s="26" t="s">
        <v>45</v>
      </c>
      <c r="F10" s="26" t="s">
        <v>100</v>
      </c>
      <c r="G10" s="26" t="s">
        <v>101</v>
      </c>
    </row>
    <row r="11">
      <c r="A11" s="28" t="s">
        <v>103</v>
      </c>
      <c r="B11" s="54" t="s">
        <v>326</v>
      </c>
      <c r="C11" s="54" t="n">
        <v>3106</v>
      </c>
      <c r="D11" s="54" t="n">
        <v>4603</v>
      </c>
      <c r="E11" s="54" t="n">
        <v>4410</v>
      </c>
      <c r="F11" s="54" t="n">
        <v>3106</v>
      </c>
      <c r="G11" s="54" t="n">
        <v>50378</v>
      </c>
    </row>
    <row r="12">
      <c r="A12" s="28" t="s">
        <v>103</v>
      </c>
      <c r="B12" s="54" t="s">
        <v>327</v>
      </c>
      <c r="C12" s="54" t="n">
        <v>1048</v>
      </c>
      <c r="D12" s="54" t="n">
        <v>1505</v>
      </c>
      <c r="E12" s="54" t="n">
        <v>1294</v>
      </c>
      <c r="F12" s="54" t="n">
        <v>1048</v>
      </c>
      <c r="G12" s="54" t="n">
        <v>11181</v>
      </c>
    </row>
    <row r="13">
      <c r="A13" s="28" t="s">
        <v>103</v>
      </c>
      <c r="B13" s="54" t="s">
        <v>32</v>
      </c>
      <c r="C13" s="54" t="n">
        <v>4154</v>
      </c>
      <c r="D13" s="54" t="n">
        <v>6108</v>
      </c>
      <c r="E13" s="54" t="n">
        <v>5704</v>
      </c>
      <c r="F13" s="54" t="n">
        <v>4154</v>
      </c>
      <c r="G13" s="54" t="n">
        <v>61559</v>
      </c>
    </row>
    <row r="14">
      <c r="A14" s="28" t="s">
        <v>115</v>
      </c>
      <c r="B14" s="54" t="s">
        <v>328</v>
      </c>
      <c r="C14" s="54" t="n">
        <v>3195</v>
      </c>
      <c r="D14" s="54" t="n">
        <v>3000</v>
      </c>
      <c r="E14" s="54" t="n">
        <v>2368</v>
      </c>
      <c r="F14" s="54" t="n">
        <v>3195</v>
      </c>
      <c r="G14" s="54" t="n">
        <v>52616</v>
      </c>
    </row>
    <row r="15">
      <c r="A15" s="28" t="s">
        <v>115</v>
      </c>
      <c r="B15" s="54" t="s">
        <v>329</v>
      </c>
      <c r="C15" s="54" t="n">
        <v>239</v>
      </c>
      <c r="D15" s="54" t="n">
        <v>149</v>
      </c>
      <c r="E15" s="54" t="n">
        <v>29</v>
      </c>
      <c r="F15" s="54" t="n">
        <v>239</v>
      </c>
      <c r="G15" s="54" t="n">
        <v>2436</v>
      </c>
    </row>
    <row r="16">
      <c r="A16" s="28" t="s">
        <v>115</v>
      </c>
      <c r="B16" s="54" t="s">
        <v>245</v>
      </c>
      <c r="C16" s="54" t="n">
        <v>1</v>
      </c>
      <c r="D16" s="54" t="n">
        <v>3</v>
      </c>
      <c r="E16" s="54" t="n">
        <v>17</v>
      </c>
      <c r="F16" s="54" t="n">
        <v>1</v>
      </c>
      <c r="G16" s="54" t="n">
        <v>1710</v>
      </c>
    </row>
    <row r="17">
      <c r="A17" s="28" t="s">
        <v>115</v>
      </c>
      <c r="B17" s="54" t="s">
        <v>32</v>
      </c>
      <c r="C17" s="54" t="n">
        <v>3435</v>
      </c>
      <c r="D17" s="54" t="n">
        <v>3152</v>
      </c>
      <c r="E17" s="54" t="n">
        <v>2414</v>
      </c>
      <c r="F17" s="54" t="n">
        <v>3435</v>
      </c>
      <c r="G17" s="54" t="n">
        <v>56762</v>
      </c>
    </row>
    <row r="18">
      <c r="A18" s="28" t="s">
        <v>161</v>
      </c>
      <c r="B18" s="54" t="s">
        <v>330</v>
      </c>
      <c r="C18" s="54" t="n">
        <v>1116</v>
      </c>
      <c r="D18" s="54" t="n">
        <v>8063</v>
      </c>
      <c r="E18" s="54" t="n">
        <v>779</v>
      </c>
      <c r="F18" s="54" t="n">
        <v>1116</v>
      </c>
      <c r="G18" s="54" t="n">
        <v>24259</v>
      </c>
    </row>
    <row r="19">
      <c r="A19" s="28" t="s">
        <v>161</v>
      </c>
      <c r="B19" s="54" t="s">
        <v>32</v>
      </c>
      <c r="C19" s="54" t="n">
        <v>1116</v>
      </c>
      <c r="D19" s="54" t="n">
        <v>8063</v>
      </c>
      <c r="E19" s="54" t="n">
        <v>779</v>
      </c>
      <c r="F19" s="54" t="n">
        <v>1116</v>
      </c>
      <c r="G19" s="54" t="n">
        <v>24259</v>
      </c>
    </row>
    <row r="20">
      <c r="A20" s="28" t="s">
        <v>168</v>
      </c>
      <c r="B20" s="54" t="s">
        <v>331</v>
      </c>
      <c r="C20" s="54" t="n">
        <v>731</v>
      </c>
      <c r="D20" s="54" t="n">
        <v>931</v>
      </c>
      <c r="E20" s="54" t="n">
        <v>587</v>
      </c>
      <c r="F20" s="54" t="n">
        <v>731</v>
      </c>
      <c r="G20" s="54" t="n">
        <v>14177</v>
      </c>
    </row>
    <row r="21">
      <c r="A21" s="28" t="s">
        <v>168</v>
      </c>
      <c r="B21" s="54" t="s">
        <v>32</v>
      </c>
      <c r="C21" s="54" t="n">
        <v>731</v>
      </c>
      <c r="D21" s="54" t="n">
        <v>931</v>
      </c>
      <c r="E21" s="54" t="n">
        <v>587</v>
      </c>
      <c r="F21" s="54" t="n">
        <v>731</v>
      </c>
      <c r="G21" s="54" t="n">
        <v>14177</v>
      </c>
    </row>
    <row r="22">
      <c r="A22" s="28" t="s">
        <v>141</v>
      </c>
      <c r="B22" s="54" t="s">
        <v>332</v>
      </c>
      <c r="C22" s="54" t="n">
        <v>726</v>
      </c>
      <c r="D22" s="54" t="n">
        <v>1826</v>
      </c>
      <c r="E22" s="54" t="n">
        <v>1448</v>
      </c>
      <c r="F22" s="54" t="n">
        <v>726</v>
      </c>
      <c r="G22" s="54" t="n">
        <v>28089</v>
      </c>
    </row>
    <row r="23">
      <c r="A23" s="28" t="s">
        <v>141</v>
      </c>
      <c r="B23" s="54" t="s">
        <v>32</v>
      </c>
      <c r="C23" s="54" t="n">
        <v>726</v>
      </c>
      <c r="D23" s="54" t="n">
        <v>1826</v>
      </c>
      <c r="E23" s="54" t="n">
        <v>1448</v>
      </c>
      <c r="F23" s="54" t="n">
        <v>726</v>
      </c>
      <c r="G23" s="54" t="n">
        <v>28089</v>
      </c>
    </row>
    <row r="24">
      <c r="A24" s="28" t="s">
        <v>169</v>
      </c>
      <c r="B24" s="54" t="s">
        <v>333</v>
      </c>
      <c r="C24" s="54" t="n">
        <v>136</v>
      </c>
      <c r="D24" s="54" t="n">
        <v>181</v>
      </c>
      <c r="E24" s="54" t="n">
        <v>179</v>
      </c>
      <c r="F24" s="54" t="n">
        <v>136</v>
      </c>
      <c r="G24" s="54" t="n">
        <v>3329</v>
      </c>
    </row>
    <row r="25">
      <c r="A25" s="28" t="s">
        <v>169</v>
      </c>
      <c r="B25" s="54" t="s">
        <v>334</v>
      </c>
      <c r="C25" s="54" t="n">
        <v>108</v>
      </c>
      <c r="D25" s="54" t="n">
        <v>121</v>
      </c>
      <c r="E25" s="54" t="n">
        <v>124</v>
      </c>
      <c r="F25" s="54" t="n">
        <v>108</v>
      </c>
      <c r="G25" s="54" t="n">
        <v>1295</v>
      </c>
    </row>
    <row r="26">
      <c r="A26" s="28" t="s">
        <v>169</v>
      </c>
      <c r="B26" s="54" t="s">
        <v>335</v>
      </c>
      <c r="C26" s="54" t="n">
        <v>58</v>
      </c>
      <c r="D26" s="54" t="n">
        <v>40</v>
      </c>
      <c r="E26" s="54" t="n">
        <v>172</v>
      </c>
      <c r="F26" s="54" t="n">
        <v>58</v>
      </c>
      <c r="G26" s="54" t="n">
        <v>794</v>
      </c>
    </row>
    <row r="27">
      <c r="A27" s="28" t="s">
        <v>169</v>
      </c>
      <c r="B27" s="54" t="s">
        <v>245</v>
      </c>
      <c r="C27" s="54" t="n">
        <v>369</v>
      </c>
      <c r="D27" s="54" t="n">
        <v>176</v>
      </c>
      <c r="E27" s="54" t="n">
        <v>0</v>
      </c>
      <c r="F27" s="54" t="n">
        <v>369</v>
      </c>
      <c r="G27" s="54" t="n">
        <v>1451</v>
      </c>
    </row>
    <row r="28">
      <c r="A28" s="28" t="s">
        <v>169</v>
      </c>
      <c r="B28" s="54" t="s">
        <v>32</v>
      </c>
      <c r="C28" s="54" t="n">
        <v>671</v>
      </c>
      <c r="D28" s="54" t="n">
        <v>518</v>
      </c>
      <c r="E28" s="54" t="n">
        <v>475</v>
      </c>
      <c r="F28" s="54" t="n">
        <v>671</v>
      </c>
      <c r="G28" s="54" t="n">
        <v>6869</v>
      </c>
    </row>
    <row r="29">
      <c r="A29" s="28" t="s">
        <v>131</v>
      </c>
      <c r="B29" s="54" t="s">
        <v>336</v>
      </c>
      <c r="C29" s="54" t="n">
        <v>268</v>
      </c>
      <c r="D29" s="54" t="n">
        <v>797</v>
      </c>
      <c r="E29" s="54" t="n">
        <v>135</v>
      </c>
      <c r="F29" s="54" t="n">
        <v>268</v>
      </c>
      <c r="G29" s="54" t="n">
        <v>5359</v>
      </c>
    </row>
    <row r="30">
      <c r="A30" s="28" t="s">
        <v>131</v>
      </c>
      <c r="B30" s="54" t="s">
        <v>337</v>
      </c>
      <c r="C30" s="54" t="n">
        <v>71</v>
      </c>
      <c r="D30" s="54" t="n">
        <v>153</v>
      </c>
      <c r="E30" s="54" t="n">
        <v>91</v>
      </c>
      <c r="F30" s="54" t="n">
        <v>71</v>
      </c>
      <c r="G30" s="54" t="n">
        <v>1122</v>
      </c>
    </row>
    <row r="31">
      <c r="A31" s="28" t="s">
        <v>131</v>
      </c>
      <c r="B31" s="54" t="s">
        <v>245</v>
      </c>
      <c r="C31" s="54" t="n">
        <v>0</v>
      </c>
      <c r="D31" s="54" t="n">
        <v>380</v>
      </c>
      <c r="E31" s="54" t="n">
        <v>72</v>
      </c>
      <c r="F31" s="54" t="n">
        <v>0</v>
      </c>
      <c r="G31" s="54" t="n">
        <v>843</v>
      </c>
    </row>
    <row r="32">
      <c r="A32" s="28" t="s">
        <v>131</v>
      </c>
      <c r="B32" s="54" t="s">
        <v>32</v>
      </c>
      <c r="C32" s="54" t="n">
        <v>339</v>
      </c>
      <c r="D32" s="54" t="n">
        <v>1330</v>
      </c>
      <c r="E32" s="54" t="n">
        <v>298</v>
      </c>
      <c r="F32" s="54" t="n">
        <v>339</v>
      </c>
      <c r="G32" s="54" t="n">
        <v>7324</v>
      </c>
    </row>
    <row r="33">
      <c r="A33" s="28" t="s">
        <v>170</v>
      </c>
      <c r="B33" s="54" t="s">
        <v>338</v>
      </c>
      <c r="C33" s="54" t="n">
        <v>247</v>
      </c>
      <c r="D33" s="54" t="n">
        <v>260</v>
      </c>
      <c r="E33" s="54" t="n">
        <v>0</v>
      </c>
      <c r="F33" s="54" t="n">
        <v>247</v>
      </c>
      <c r="G33" s="54" t="n">
        <v>744</v>
      </c>
    </row>
    <row r="34">
      <c r="A34" s="28" t="s">
        <v>170</v>
      </c>
      <c r="B34" s="54" t="s">
        <v>32</v>
      </c>
      <c r="C34" s="54" t="n">
        <v>247</v>
      </c>
      <c r="D34" s="54" t="n">
        <v>260</v>
      </c>
      <c r="E34" s="54" t="n">
        <v>0</v>
      </c>
      <c r="F34" s="54" t="n">
        <v>247</v>
      </c>
      <c r="G34" s="54" t="n">
        <v>744</v>
      </c>
    </row>
    <row r="35">
      <c r="A35" s="28" t="s">
        <v>105</v>
      </c>
      <c r="B35" s="54" t="s">
        <v>339</v>
      </c>
      <c r="C35" s="54" t="n">
        <v>241</v>
      </c>
      <c r="D35" s="54" t="n">
        <v>187</v>
      </c>
      <c r="E35" s="54" t="n">
        <v>225</v>
      </c>
      <c r="F35" s="54" t="n">
        <v>241</v>
      </c>
      <c r="G35" s="54" t="n">
        <v>2888</v>
      </c>
    </row>
    <row r="36">
      <c r="A36" s="28" t="s">
        <v>105</v>
      </c>
      <c r="B36" s="54" t="s">
        <v>32</v>
      </c>
      <c r="C36" s="54" t="n">
        <v>241</v>
      </c>
      <c r="D36" s="54" t="n">
        <v>187</v>
      </c>
      <c r="E36" s="54" t="n">
        <v>225</v>
      </c>
      <c r="F36" s="54" t="n">
        <v>241</v>
      </c>
      <c r="G36" s="54" t="n">
        <v>2888</v>
      </c>
    </row>
    <row r="37">
      <c r="A37" s="28" t="s">
        <v>113</v>
      </c>
      <c r="B37" s="54" t="s">
        <v>340</v>
      </c>
      <c r="C37" s="54" t="n">
        <v>211</v>
      </c>
      <c r="D37" s="54" t="n">
        <v>972</v>
      </c>
      <c r="E37" s="54" t="n">
        <v>549</v>
      </c>
      <c r="F37" s="54" t="n">
        <v>211</v>
      </c>
      <c r="G37" s="54" t="n">
        <v>4689</v>
      </c>
    </row>
    <row r="38">
      <c r="A38" s="28" t="s">
        <v>113</v>
      </c>
      <c r="B38" s="54" t="s">
        <v>32</v>
      </c>
      <c r="C38" s="54" t="n">
        <v>211</v>
      </c>
      <c r="D38" s="54" t="n">
        <v>972</v>
      </c>
      <c r="E38" s="54" t="n">
        <v>549</v>
      </c>
      <c r="F38" s="54" t="n">
        <v>211</v>
      </c>
      <c r="G38" s="54" t="n">
        <v>4689</v>
      </c>
    </row>
    <row r="39">
      <c r="A39" s="28" t="s">
        <v>171</v>
      </c>
      <c r="B39" s="54" t="s">
        <v>341</v>
      </c>
      <c r="C39" s="54" t="n">
        <v>85</v>
      </c>
      <c r="D39" s="54" t="n">
        <v>3</v>
      </c>
      <c r="E39" s="54" t="n">
        <v>28</v>
      </c>
      <c r="F39" s="54" t="n">
        <v>85</v>
      </c>
      <c r="G39" s="54" t="n">
        <v>594</v>
      </c>
    </row>
    <row r="40">
      <c r="A40" s="28" t="s">
        <v>171</v>
      </c>
      <c r="B40" s="54" t="s">
        <v>342</v>
      </c>
      <c r="C40" s="54" t="n">
        <v>31</v>
      </c>
      <c r="D40" s="54" t="n">
        <v>8</v>
      </c>
      <c r="E40" s="54" t="n">
        <v>21</v>
      </c>
      <c r="F40" s="54" t="n">
        <v>31</v>
      </c>
      <c r="G40" s="54" t="n">
        <v>285</v>
      </c>
    </row>
    <row r="41">
      <c r="A41" s="28" t="s">
        <v>171</v>
      </c>
      <c r="B41" s="54" t="s">
        <v>32</v>
      </c>
      <c r="C41" s="54" t="n">
        <v>116</v>
      </c>
      <c r="D41" s="54" t="n">
        <v>11</v>
      </c>
      <c r="E41" s="54" t="n">
        <v>49</v>
      </c>
      <c r="F41" s="54" t="n">
        <v>116</v>
      </c>
      <c r="G41" s="54" t="n">
        <v>879</v>
      </c>
    </row>
    <row r="42">
      <c r="A42" s="28" t="s">
        <v>172</v>
      </c>
      <c r="B42" s="54" t="s">
        <v>343</v>
      </c>
      <c r="C42" s="54" t="n">
        <v>103</v>
      </c>
      <c r="D42" s="54" t="n">
        <v>180</v>
      </c>
      <c r="E42" s="54" t="n">
        <v>198</v>
      </c>
      <c r="F42" s="54" t="n">
        <v>103</v>
      </c>
      <c r="G42" s="54" t="n">
        <v>1881</v>
      </c>
    </row>
    <row r="43">
      <c r="A43" s="28" t="s">
        <v>172</v>
      </c>
      <c r="B43" s="54" t="s">
        <v>32</v>
      </c>
      <c r="C43" s="54" t="n">
        <v>103</v>
      </c>
      <c r="D43" s="54" t="n">
        <v>180</v>
      </c>
      <c r="E43" s="54" t="n">
        <v>198</v>
      </c>
      <c r="F43" s="54" t="n">
        <v>103</v>
      </c>
      <c r="G43" s="54" t="n">
        <v>1881</v>
      </c>
    </row>
    <row r="44">
      <c r="A44" s="28" t="s">
        <v>107</v>
      </c>
      <c r="B44" s="54" t="s">
        <v>344</v>
      </c>
      <c r="C44" s="54" t="n">
        <v>92</v>
      </c>
      <c r="D44" s="54" t="n">
        <v>1611</v>
      </c>
      <c r="E44" s="54" t="n">
        <v>1533</v>
      </c>
      <c r="F44" s="54" t="n">
        <v>92</v>
      </c>
      <c r="G44" s="54" t="n">
        <v>14018</v>
      </c>
    </row>
    <row r="45">
      <c r="A45" s="28" t="s">
        <v>107</v>
      </c>
      <c r="B45" s="54" t="s">
        <v>32</v>
      </c>
      <c r="C45" s="54" t="n">
        <v>92</v>
      </c>
      <c r="D45" s="54" t="n">
        <v>1611</v>
      </c>
      <c r="E45" s="54" t="n">
        <v>1533</v>
      </c>
      <c r="F45" s="54" t="n">
        <v>92</v>
      </c>
      <c r="G45" s="54" t="n">
        <v>14018</v>
      </c>
    </row>
    <row r="46">
      <c r="A46" s="28" t="s">
        <v>173</v>
      </c>
      <c r="B46" s="54" t="s">
        <v>345</v>
      </c>
      <c r="C46" s="54" t="n">
        <v>60</v>
      </c>
      <c r="D46" s="54" t="n">
        <v>30</v>
      </c>
      <c r="E46" s="54" t="n">
        <v>0</v>
      </c>
      <c r="F46" s="54" t="n">
        <v>60</v>
      </c>
      <c r="G46" s="54" t="n">
        <v>179</v>
      </c>
    </row>
    <row r="47">
      <c r="A47" s="28" t="s">
        <v>173</v>
      </c>
      <c r="B47" s="54" t="s">
        <v>346</v>
      </c>
      <c r="C47" s="54" t="n">
        <v>32</v>
      </c>
      <c r="D47" s="54" t="n">
        <v>9</v>
      </c>
      <c r="E47" s="54" t="n">
        <v>0</v>
      </c>
      <c r="F47" s="54" t="n">
        <v>32</v>
      </c>
      <c r="G47" s="54" t="n">
        <v>906</v>
      </c>
    </row>
    <row r="48">
      <c r="A48" s="28" t="s">
        <v>173</v>
      </c>
      <c r="B48" s="54" t="s">
        <v>245</v>
      </c>
      <c r="C48" s="54" t="n">
        <v>0</v>
      </c>
      <c r="D48" s="54" t="n">
        <v>0</v>
      </c>
      <c r="E48" s="54" t="n">
        <v>1</v>
      </c>
      <c r="F48" s="54" t="n">
        <v>0</v>
      </c>
      <c r="G48" s="54" t="n">
        <v>1140</v>
      </c>
    </row>
    <row r="49">
      <c r="A49" s="28" t="s">
        <v>173</v>
      </c>
      <c r="B49" s="54" t="s">
        <v>32</v>
      </c>
      <c r="C49" s="54" t="n">
        <v>92</v>
      </c>
      <c r="D49" s="54" t="n">
        <v>39</v>
      </c>
      <c r="E49" s="54" t="n">
        <v>1</v>
      </c>
      <c r="F49" s="54" t="n">
        <v>92</v>
      </c>
      <c r="G49" s="54" t="n">
        <v>2225</v>
      </c>
    </row>
    <row r="50">
      <c r="A50" s="28" t="s">
        <v>135</v>
      </c>
      <c r="B50" s="54" t="s">
        <v>347</v>
      </c>
      <c r="C50" s="54" t="n">
        <v>69</v>
      </c>
      <c r="D50" s="54" t="n">
        <v>798</v>
      </c>
      <c r="E50" s="54" t="n">
        <v>0</v>
      </c>
      <c r="F50" s="54" t="n">
        <v>69</v>
      </c>
      <c r="G50" s="54" t="n">
        <v>1736</v>
      </c>
    </row>
    <row r="51">
      <c r="A51" s="28" t="s">
        <v>135</v>
      </c>
      <c r="B51" s="54" t="s">
        <v>32</v>
      </c>
      <c r="C51" s="54" t="n">
        <v>69</v>
      </c>
      <c r="D51" s="54" t="n">
        <v>798</v>
      </c>
      <c r="E51" s="54" t="n">
        <v>0</v>
      </c>
      <c r="F51" s="54" t="n">
        <v>69</v>
      </c>
      <c r="G51" s="54" t="n">
        <v>1736</v>
      </c>
    </row>
    <row r="52">
      <c r="A52" s="28" t="s">
        <v>129</v>
      </c>
      <c r="B52" s="54" t="s">
        <v>348</v>
      </c>
      <c r="C52" s="54" t="n">
        <v>51</v>
      </c>
      <c r="D52" s="54" t="n">
        <v>645</v>
      </c>
      <c r="E52" s="54" t="n">
        <v>0</v>
      </c>
      <c r="F52" s="54" t="n">
        <v>51</v>
      </c>
      <c r="G52" s="54" t="n">
        <v>9459</v>
      </c>
    </row>
    <row r="53">
      <c r="A53" s="28" t="s">
        <v>129</v>
      </c>
      <c r="B53" s="54" t="s">
        <v>32</v>
      </c>
      <c r="C53" s="54" t="n">
        <v>51</v>
      </c>
      <c r="D53" s="54" t="n">
        <v>645</v>
      </c>
      <c r="E53" s="54" t="n">
        <v>0</v>
      </c>
      <c r="F53" s="54" t="n">
        <v>51</v>
      </c>
      <c r="G53" s="54" t="n">
        <v>9459</v>
      </c>
    </row>
    <row r="54">
      <c r="A54" s="28" t="s">
        <v>174</v>
      </c>
      <c r="B54" s="54" t="s">
        <v>349</v>
      </c>
      <c r="C54" s="54" t="n">
        <v>25</v>
      </c>
      <c r="D54" s="54" t="n">
        <v>19</v>
      </c>
      <c r="E54" s="54" t="n">
        <v>25</v>
      </c>
      <c r="F54" s="54" t="n">
        <v>25</v>
      </c>
      <c r="G54" s="54" t="n">
        <v>385</v>
      </c>
    </row>
    <row r="55">
      <c r="A55" s="28" t="s">
        <v>174</v>
      </c>
      <c r="B55" s="54" t="s">
        <v>350</v>
      </c>
      <c r="C55" s="54" t="n">
        <v>16</v>
      </c>
      <c r="D55" s="54" t="n">
        <v>4</v>
      </c>
      <c r="E55" s="54" t="n">
        <v>2</v>
      </c>
      <c r="F55" s="54" t="n">
        <v>16</v>
      </c>
      <c r="G55" s="54" t="n">
        <v>163</v>
      </c>
    </row>
    <row r="56">
      <c r="A56" s="28" t="s">
        <v>174</v>
      </c>
      <c r="B56" s="54" t="s">
        <v>245</v>
      </c>
      <c r="C56" s="54" t="n">
        <v>0</v>
      </c>
      <c r="D56" s="54" t="n">
        <v>0</v>
      </c>
      <c r="E56" s="54" t="n">
        <v>0</v>
      </c>
      <c r="F56" s="54" t="n">
        <v>0</v>
      </c>
      <c r="G56" s="54" t="n">
        <v>2</v>
      </c>
    </row>
    <row r="57">
      <c r="A57" s="28" t="s">
        <v>174</v>
      </c>
      <c r="B57" s="54" t="s">
        <v>32</v>
      </c>
      <c r="C57" s="54" t="n">
        <v>41</v>
      </c>
      <c r="D57" s="54" t="n">
        <v>23</v>
      </c>
      <c r="E57" s="54" t="n">
        <v>27</v>
      </c>
      <c r="F57" s="54" t="n">
        <v>41</v>
      </c>
      <c r="G57" s="54" t="n">
        <v>550</v>
      </c>
    </row>
    <row r="58">
      <c r="A58" s="28" t="s">
        <v>117</v>
      </c>
      <c r="B58" s="54" t="s">
        <v>351</v>
      </c>
      <c r="C58" s="54" t="n">
        <v>41</v>
      </c>
      <c r="D58" s="54" t="n">
        <v>35</v>
      </c>
      <c r="E58" s="54" t="n">
        <v>20</v>
      </c>
      <c r="F58" s="54" t="n">
        <v>41</v>
      </c>
      <c r="G58" s="54" t="n">
        <v>504</v>
      </c>
    </row>
    <row r="59">
      <c r="A59" s="28" t="s">
        <v>117</v>
      </c>
      <c r="B59" s="54" t="s">
        <v>245</v>
      </c>
      <c r="C59" s="54" t="n">
        <v>0</v>
      </c>
      <c r="D59" s="54" t="n">
        <v>0</v>
      </c>
      <c r="E59" s="54" t="n">
        <v>0</v>
      </c>
      <c r="F59" s="54" t="n">
        <v>0</v>
      </c>
      <c r="G59" s="54" t="n">
        <v>0</v>
      </c>
    </row>
    <row r="60">
      <c r="A60" s="28" t="s">
        <v>117</v>
      </c>
      <c r="B60" s="54" t="s">
        <v>32</v>
      </c>
      <c r="C60" s="54" t="n">
        <v>41</v>
      </c>
      <c r="D60" s="54" t="n">
        <v>35</v>
      </c>
      <c r="E60" s="54" t="n">
        <v>20</v>
      </c>
      <c r="F60" s="54" t="n">
        <v>41</v>
      </c>
      <c r="G60" s="54" t="n">
        <v>504</v>
      </c>
    </row>
    <row r="61">
      <c r="A61" s="28" t="s">
        <v>175</v>
      </c>
      <c r="B61" s="54" t="s">
        <v>352</v>
      </c>
      <c r="C61" s="54" t="n">
        <v>30</v>
      </c>
      <c r="D61" s="54" t="n">
        <v>71</v>
      </c>
      <c r="E61" s="54" t="n">
        <v>0</v>
      </c>
      <c r="F61" s="54" t="n">
        <v>30</v>
      </c>
      <c r="G61" s="54" t="n">
        <v>952</v>
      </c>
    </row>
    <row r="62">
      <c r="A62" s="28" t="s">
        <v>175</v>
      </c>
      <c r="B62" s="54" t="s">
        <v>32</v>
      </c>
      <c r="C62" s="54" t="n">
        <v>30</v>
      </c>
      <c r="D62" s="54" t="n">
        <v>71</v>
      </c>
      <c r="E62" s="54" t="n">
        <v>0</v>
      </c>
      <c r="F62" s="54" t="n">
        <v>30</v>
      </c>
      <c r="G62" s="54" t="n">
        <v>952</v>
      </c>
    </row>
    <row r="63">
      <c r="A63" s="28" t="s">
        <v>176</v>
      </c>
      <c r="B63" s="54" t="s">
        <v>353</v>
      </c>
      <c r="C63" s="54" t="n">
        <v>9</v>
      </c>
      <c r="D63" s="54" t="n">
        <v>18</v>
      </c>
      <c r="E63" s="54" t="n">
        <v>0</v>
      </c>
      <c r="F63" s="54" t="n">
        <v>9</v>
      </c>
      <c r="G63" s="54" t="n">
        <v>72</v>
      </c>
    </row>
    <row r="64">
      <c r="A64" s="28" t="s">
        <v>176</v>
      </c>
      <c r="B64" s="54" t="s">
        <v>32</v>
      </c>
      <c r="C64" s="54" t="n">
        <v>9</v>
      </c>
      <c r="D64" s="54" t="n">
        <v>18</v>
      </c>
      <c r="E64" s="54" t="n">
        <v>0</v>
      </c>
      <c r="F64" s="54" t="n">
        <v>9</v>
      </c>
      <c r="G64" s="54" t="n">
        <v>72</v>
      </c>
    </row>
    <row r="65">
      <c r="A65" s="28" t="s">
        <v>323</v>
      </c>
      <c r="B65" s="54" t="s">
        <v>32</v>
      </c>
      <c r="C65" s="54" t="n">
        <v>17</v>
      </c>
      <c r="D65" s="54" t="n">
        <v>1282</v>
      </c>
      <c r="E65" s="54" t="n">
        <v>2358</v>
      </c>
      <c r="F65" s="54" t="n">
        <v>17</v>
      </c>
      <c r="G65" s="54" t="n">
        <v>20456</v>
      </c>
    </row>
    <row r="66">
      <c r="A66" s="53" t="s">
        <v>32</v>
      </c>
      <c r="B66" s="55" t="s">
        <v>32</v>
      </c>
      <c r="C66" s="55" t="n">
        <v>12532</v>
      </c>
      <c r="D66" s="55" t="n">
        <v>28060</v>
      </c>
      <c r="E66" s="55" t="n">
        <v>16665</v>
      </c>
      <c r="F66" s="55" t="n">
        <v>12532</v>
      </c>
      <c r="G66" s="55" t="n">
        <v>260092</v>
      </c>
    </row>
    <row r="67">
      <c r="A67" s="28" t="s">
        <v>165</v>
      </c>
      <c r="B67" s="28"/>
      <c r="C67" s="28"/>
      <c r="D67" s="28"/>
      <c r="E67" s="28"/>
      <c r="F67" s="28"/>
      <c r="G67" s="28"/>
    </row>
    <row r="68">
      <c r="A68" s="28" t="s">
        <v>61</v>
      </c>
      <c r="B68" s="28"/>
      <c r="C68" s="28"/>
      <c r="D68" s="28"/>
      <c r="E68" s="28"/>
      <c r="F68" s="28"/>
      <c r="G68" s="28"/>
    </row>
  </sheetData>
  <sheetProtection sheet="1"/>
  <mergeCells count="25">
    <mergeCell ref="B1:E1"/>
    <mergeCell ref="A11:A13"/>
    <mergeCell ref="A14:A17"/>
    <mergeCell ref="A18:A19"/>
    <mergeCell ref="A20:A21"/>
    <mergeCell ref="A22:A23"/>
    <mergeCell ref="A24:A28"/>
    <mergeCell ref="A29:A32"/>
    <mergeCell ref="A33:A34"/>
    <mergeCell ref="A35:A36"/>
    <mergeCell ref="A37:A38"/>
    <mergeCell ref="A39:A41"/>
    <mergeCell ref="A42:A43"/>
    <mergeCell ref="A44:A45"/>
    <mergeCell ref="A46:A49"/>
    <mergeCell ref="A50:A51"/>
    <mergeCell ref="A52:A53"/>
    <mergeCell ref="A54:A57"/>
    <mergeCell ref="A58:A60"/>
    <mergeCell ref="A61:A62"/>
    <mergeCell ref="A63:A64"/>
    <mergeCell ref="A65:A65"/>
    <mergeCell ref="A66:A66"/>
    <mergeCell ref="A67:G67"/>
    <mergeCell ref="A68:G68"/>
  </mergeCells>
  <hyperlinks>
    <hyperlink ref="A7" r:id="rId1h"/>
  </hyperlinks>
  <pageMargins left="0.7" right="0.7" top="0.75" bottom="0.75" header="0.3" footer="0.3"/>
  <pageSetup paperSize="9" orientation="portrait" r:id="rId2"/>
  <drawing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355</v>
      </c>
    </row>
    <row r="6" ht="15.95" customHeight="1">
      <c r="A6" s="16" t="s">
        <v>27</v>
      </c>
    </row>
    <row r="7" ht="15" customHeight="1">
      <c r="A7" s="9" t="s">
        <v>25</v>
      </c>
    </row>
    <row r="9">
      <c r="A9" s="23"/>
      <c r="B9" s="23"/>
      <c r="C9" s="23"/>
      <c r="D9" s="23"/>
      <c r="E9" s="23"/>
      <c r="F9" s="23"/>
      <c r="G9" s="23"/>
    </row>
    <row r="10">
      <c r="A10" s="56" t="s">
        <v>99</v>
      </c>
      <c r="B10" s="56" t="s">
        <v>237</v>
      </c>
      <c r="C10" s="26" t="s">
        <v>33</v>
      </c>
      <c r="D10" s="26" t="s">
        <v>34</v>
      </c>
      <c r="E10" s="26" t="s">
        <v>45</v>
      </c>
      <c r="F10" s="26" t="s">
        <v>100</v>
      </c>
      <c r="G10" s="26" t="s">
        <v>101</v>
      </c>
    </row>
    <row r="11">
      <c r="A11" s="28" t="s">
        <v>115</v>
      </c>
      <c r="B11" s="56" t="s">
        <v>328</v>
      </c>
      <c r="C11" s="56" t="n">
        <v>1221</v>
      </c>
      <c r="D11" s="56" t="n">
        <v>1237</v>
      </c>
      <c r="E11" s="56" t="n">
        <v>0</v>
      </c>
      <c r="F11" s="56" t="n">
        <v>1221</v>
      </c>
      <c r="G11" s="56" t="n">
        <v>3535</v>
      </c>
    </row>
    <row r="12">
      <c r="A12" s="28" t="s">
        <v>115</v>
      </c>
      <c r="B12" s="56" t="s">
        <v>329</v>
      </c>
      <c r="C12" s="56" t="n">
        <v>239</v>
      </c>
      <c r="D12" s="56" t="n">
        <v>19</v>
      </c>
      <c r="E12" s="56" t="n">
        <v>83</v>
      </c>
      <c r="F12" s="56" t="n">
        <v>239</v>
      </c>
      <c r="G12" s="56" t="n">
        <v>1245</v>
      </c>
    </row>
    <row r="13">
      <c r="A13" s="28" t="s">
        <v>115</v>
      </c>
      <c r="B13" s="56" t="s">
        <v>32</v>
      </c>
      <c r="C13" s="56" t="n">
        <v>1460</v>
      </c>
      <c r="D13" s="56" t="n">
        <v>1256</v>
      </c>
      <c r="E13" s="56" t="n">
        <v>83</v>
      </c>
      <c r="F13" s="56" t="n">
        <v>1460</v>
      </c>
      <c r="G13" s="56" t="n">
        <v>4780</v>
      </c>
    </row>
    <row r="14">
      <c r="A14" s="28" t="s">
        <v>141</v>
      </c>
      <c r="B14" s="56" t="s">
        <v>356</v>
      </c>
      <c r="C14" s="56" t="n">
        <v>305</v>
      </c>
      <c r="D14" s="56" t="n">
        <v>179</v>
      </c>
      <c r="E14" s="56" t="n">
        <v>0</v>
      </c>
      <c r="F14" s="56" t="n">
        <v>305</v>
      </c>
      <c r="G14" s="56" t="n">
        <v>931</v>
      </c>
    </row>
    <row r="15">
      <c r="A15" s="28" t="s">
        <v>141</v>
      </c>
      <c r="B15" s="56" t="s">
        <v>357</v>
      </c>
      <c r="C15" s="56" t="n">
        <v>88</v>
      </c>
      <c r="D15" s="56" t="n">
        <v>59</v>
      </c>
      <c r="E15" s="56" t="n">
        <v>0</v>
      </c>
      <c r="F15" s="56" t="n">
        <v>88</v>
      </c>
      <c r="G15" s="56" t="n">
        <v>221</v>
      </c>
    </row>
    <row r="16">
      <c r="A16" s="28" t="s">
        <v>141</v>
      </c>
      <c r="B16" s="56" t="s">
        <v>245</v>
      </c>
      <c r="C16" s="56" t="n">
        <v>0</v>
      </c>
      <c r="D16" s="56" t="n">
        <v>0</v>
      </c>
      <c r="E16" s="56" t="n">
        <v>856</v>
      </c>
      <c r="F16" s="56" t="n">
        <v>0</v>
      </c>
      <c r="G16" s="56" t="n">
        <v>7138</v>
      </c>
    </row>
    <row r="17">
      <c r="A17" s="28" t="s">
        <v>141</v>
      </c>
      <c r="B17" s="56" t="s">
        <v>32</v>
      </c>
      <c r="C17" s="56" t="n">
        <v>393</v>
      </c>
      <c r="D17" s="56" t="n">
        <v>238</v>
      </c>
      <c r="E17" s="56" t="n">
        <v>856</v>
      </c>
      <c r="F17" s="56" t="n">
        <v>393</v>
      </c>
      <c r="G17" s="56" t="n">
        <v>8290</v>
      </c>
    </row>
    <row r="18">
      <c r="A18" s="28" t="s">
        <v>169</v>
      </c>
      <c r="B18" s="56" t="s">
        <v>358</v>
      </c>
      <c r="C18" s="56" t="n">
        <v>302</v>
      </c>
      <c r="D18" s="56" t="n">
        <v>380</v>
      </c>
      <c r="E18" s="56" t="n">
        <v>93</v>
      </c>
      <c r="F18" s="56" t="n">
        <v>302</v>
      </c>
      <c r="G18" s="56" t="n">
        <v>2571</v>
      </c>
    </row>
    <row r="19">
      <c r="A19" s="28" t="s">
        <v>169</v>
      </c>
      <c r="B19" s="56" t="s">
        <v>245</v>
      </c>
      <c r="C19" s="56" t="n">
        <v>3</v>
      </c>
      <c r="D19" s="56" t="n">
        <v>1</v>
      </c>
      <c r="E19" s="56" t="n">
        <v>9</v>
      </c>
      <c r="F19" s="56" t="n">
        <v>3</v>
      </c>
      <c r="G19" s="56" t="n">
        <v>110</v>
      </c>
    </row>
    <row r="20">
      <c r="A20" s="28" t="s">
        <v>169</v>
      </c>
      <c r="B20" s="56" t="s">
        <v>32</v>
      </c>
      <c r="C20" s="56" t="n">
        <v>305</v>
      </c>
      <c r="D20" s="56" t="n">
        <v>381</v>
      </c>
      <c r="E20" s="56" t="n">
        <v>102</v>
      </c>
      <c r="F20" s="56" t="n">
        <v>305</v>
      </c>
      <c r="G20" s="56" t="n">
        <v>2681</v>
      </c>
    </row>
    <row r="21">
      <c r="A21" s="28" t="s">
        <v>117</v>
      </c>
      <c r="B21" s="56" t="s">
        <v>359</v>
      </c>
      <c r="C21" s="56" t="n">
        <v>294</v>
      </c>
      <c r="D21" s="56" t="n">
        <v>181</v>
      </c>
      <c r="E21" s="56" t="n">
        <v>501</v>
      </c>
      <c r="F21" s="56" t="n">
        <v>294</v>
      </c>
      <c r="G21" s="56" t="n">
        <v>3211</v>
      </c>
    </row>
    <row r="22">
      <c r="A22" s="28" t="s">
        <v>117</v>
      </c>
      <c r="B22" s="56" t="s">
        <v>245</v>
      </c>
      <c r="C22" s="56" t="n">
        <v>6</v>
      </c>
      <c r="D22" s="56" t="n">
        <v>2</v>
      </c>
      <c r="E22" s="56" t="n">
        <v>1</v>
      </c>
      <c r="F22" s="56" t="n">
        <v>6</v>
      </c>
      <c r="G22" s="56" t="n">
        <v>11</v>
      </c>
    </row>
    <row r="23">
      <c r="A23" s="28" t="s">
        <v>117</v>
      </c>
      <c r="B23" s="56" t="s">
        <v>32</v>
      </c>
      <c r="C23" s="56" t="n">
        <v>300</v>
      </c>
      <c r="D23" s="56" t="n">
        <v>183</v>
      </c>
      <c r="E23" s="56" t="n">
        <v>502</v>
      </c>
      <c r="F23" s="56" t="n">
        <v>300</v>
      </c>
      <c r="G23" s="56" t="n">
        <v>3222</v>
      </c>
    </row>
    <row r="24">
      <c r="A24" s="28" t="s">
        <v>179</v>
      </c>
      <c r="B24" s="56" t="s">
        <v>360</v>
      </c>
      <c r="C24" s="56" t="n">
        <v>123</v>
      </c>
      <c r="D24" s="56" t="n">
        <v>175</v>
      </c>
      <c r="E24" s="56" t="n">
        <v>1</v>
      </c>
      <c r="F24" s="56" t="n">
        <v>123</v>
      </c>
      <c r="G24" s="56" t="n">
        <v>2502</v>
      </c>
    </row>
    <row r="25">
      <c r="A25" s="28" t="s">
        <v>179</v>
      </c>
      <c r="B25" s="56" t="s">
        <v>245</v>
      </c>
      <c r="C25" s="56" t="n">
        <v>0</v>
      </c>
      <c r="D25" s="56" t="n">
        <v>0</v>
      </c>
      <c r="E25" s="56" t="n">
        <v>1</v>
      </c>
      <c r="F25" s="56" t="n">
        <v>0</v>
      </c>
      <c r="G25" s="56" t="n">
        <v>0</v>
      </c>
    </row>
    <row r="26">
      <c r="A26" s="28" t="s">
        <v>179</v>
      </c>
      <c r="B26" s="56" t="s">
        <v>32</v>
      </c>
      <c r="C26" s="56" t="n">
        <v>123</v>
      </c>
      <c r="D26" s="56" t="n">
        <v>175</v>
      </c>
      <c r="E26" s="56" t="n">
        <v>2</v>
      </c>
      <c r="F26" s="56" t="n">
        <v>123</v>
      </c>
      <c r="G26" s="56" t="n">
        <v>2502</v>
      </c>
    </row>
    <row r="27">
      <c r="A27" s="28" t="s">
        <v>103</v>
      </c>
      <c r="B27" s="56" t="s">
        <v>361</v>
      </c>
      <c r="C27" s="56" t="n">
        <v>121</v>
      </c>
      <c r="D27" s="56" t="n">
        <v>111</v>
      </c>
      <c r="E27" s="56" t="n">
        <v>83</v>
      </c>
      <c r="F27" s="56" t="n">
        <v>121</v>
      </c>
      <c r="G27" s="56" t="n">
        <v>1525</v>
      </c>
    </row>
    <row r="28">
      <c r="A28" s="28" t="s">
        <v>103</v>
      </c>
      <c r="B28" s="56" t="s">
        <v>245</v>
      </c>
      <c r="C28" s="56" t="n">
        <v>0</v>
      </c>
      <c r="D28" s="56" t="n">
        <v>0</v>
      </c>
      <c r="E28" s="56" t="n">
        <v>879</v>
      </c>
      <c r="F28" s="56" t="n">
        <v>0</v>
      </c>
      <c r="G28" s="56" t="n">
        <v>10797</v>
      </c>
    </row>
    <row r="29">
      <c r="A29" s="28" t="s">
        <v>103</v>
      </c>
      <c r="B29" s="56" t="s">
        <v>32</v>
      </c>
      <c r="C29" s="56" t="n">
        <v>121</v>
      </c>
      <c r="D29" s="56" t="n">
        <v>111</v>
      </c>
      <c r="E29" s="56" t="n">
        <v>962</v>
      </c>
      <c r="F29" s="56" t="n">
        <v>121</v>
      </c>
      <c r="G29" s="56" t="n">
        <v>12322</v>
      </c>
    </row>
    <row r="30">
      <c r="A30" s="28" t="s">
        <v>180</v>
      </c>
      <c r="B30" s="56" t="s">
        <v>362</v>
      </c>
      <c r="C30" s="56" t="n">
        <v>106</v>
      </c>
      <c r="D30" s="56" t="n">
        <v>53</v>
      </c>
      <c r="E30" s="56" t="n">
        <v>145</v>
      </c>
      <c r="F30" s="56" t="n">
        <v>106</v>
      </c>
      <c r="G30" s="56" t="n">
        <v>2212</v>
      </c>
    </row>
    <row r="31">
      <c r="A31" s="28" t="s">
        <v>180</v>
      </c>
      <c r="B31" s="56" t="s">
        <v>363</v>
      </c>
      <c r="C31" s="56" t="n">
        <v>13</v>
      </c>
      <c r="D31" s="56" t="n">
        <v>30</v>
      </c>
      <c r="E31" s="56" t="n">
        <v>97</v>
      </c>
      <c r="F31" s="56" t="n">
        <v>13</v>
      </c>
      <c r="G31" s="56" t="n">
        <v>254</v>
      </c>
    </row>
    <row r="32">
      <c r="A32" s="28" t="s">
        <v>180</v>
      </c>
      <c r="B32" s="56" t="s">
        <v>245</v>
      </c>
      <c r="C32" s="56" t="n">
        <v>1</v>
      </c>
      <c r="D32" s="56" t="n">
        <v>1</v>
      </c>
      <c r="E32" s="56" t="n">
        <v>0</v>
      </c>
      <c r="F32" s="56" t="n">
        <v>1</v>
      </c>
      <c r="G32" s="56" t="n">
        <v>42</v>
      </c>
    </row>
    <row r="33">
      <c r="A33" s="28" t="s">
        <v>180</v>
      </c>
      <c r="B33" s="56" t="s">
        <v>32</v>
      </c>
      <c r="C33" s="56" t="n">
        <v>120</v>
      </c>
      <c r="D33" s="56" t="n">
        <v>84</v>
      </c>
      <c r="E33" s="56" t="n">
        <v>242</v>
      </c>
      <c r="F33" s="56" t="n">
        <v>120</v>
      </c>
      <c r="G33" s="56" t="n">
        <v>2508</v>
      </c>
    </row>
    <row r="34">
      <c r="A34" s="28" t="s">
        <v>131</v>
      </c>
      <c r="B34" s="56" t="s">
        <v>364</v>
      </c>
      <c r="C34" s="56" t="n">
        <v>94</v>
      </c>
      <c r="D34" s="56" t="n">
        <v>210</v>
      </c>
      <c r="E34" s="56" t="n">
        <v>14</v>
      </c>
      <c r="F34" s="56" t="n">
        <v>94</v>
      </c>
      <c r="G34" s="56" t="n">
        <v>1088</v>
      </c>
    </row>
    <row r="35">
      <c r="A35" s="28" t="s">
        <v>131</v>
      </c>
      <c r="B35" s="56" t="s">
        <v>32</v>
      </c>
      <c r="C35" s="56" t="n">
        <v>94</v>
      </c>
      <c r="D35" s="56" t="n">
        <v>210</v>
      </c>
      <c r="E35" s="56" t="n">
        <v>14</v>
      </c>
      <c r="F35" s="56" t="n">
        <v>94</v>
      </c>
      <c r="G35" s="56" t="n">
        <v>1088</v>
      </c>
    </row>
    <row r="36">
      <c r="A36" s="28" t="s">
        <v>172</v>
      </c>
      <c r="B36" s="56" t="s">
        <v>343</v>
      </c>
      <c r="C36" s="56" t="n">
        <v>70</v>
      </c>
      <c r="D36" s="56" t="n">
        <v>117</v>
      </c>
      <c r="E36" s="56" t="n">
        <v>36</v>
      </c>
      <c r="F36" s="56" t="n">
        <v>70</v>
      </c>
      <c r="G36" s="56" t="n">
        <v>1723</v>
      </c>
    </row>
    <row r="37">
      <c r="A37" s="28" t="s">
        <v>172</v>
      </c>
      <c r="B37" s="56" t="s">
        <v>32</v>
      </c>
      <c r="C37" s="56" t="n">
        <v>70</v>
      </c>
      <c r="D37" s="56" t="n">
        <v>117</v>
      </c>
      <c r="E37" s="56" t="n">
        <v>36</v>
      </c>
      <c r="F37" s="56" t="n">
        <v>70</v>
      </c>
      <c r="G37" s="56" t="n">
        <v>1723</v>
      </c>
    </row>
    <row r="38">
      <c r="A38" s="28" t="s">
        <v>181</v>
      </c>
      <c r="B38" s="56" t="s">
        <v>365</v>
      </c>
      <c r="C38" s="56" t="n">
        <v>62</v>
      </c>
      <c r="D38" s="56" t="n">
        <v>100</v>
      </c>
      <c r="E38" s="56" t="n">
        <v>103</v>
      </c>
      <c r="F38" s="56" t="n">
        <v>62</v>
      </c>
      <c r="G38" s="56" t="n">
        <v>903</v>
      </c>
    </row>
    <row r="39">
      <c r="A39" s="28" t="s">
        <v>181</v>
      </c>
      <c r="B39" s="56" t="s">
        <v>245</v>
      </c>
      <c r="C39" s="56" t="n">
        <v>0</v>
      </c>
      <c r="D39" s="56" t="n">
        <v>0</v>
      </c>
      <c r="E39" s="56" t="n">
        <v>0</v>
      </c>
      <c r="F39" s="56" t="n">
        <v>0</v>
      </c>
      <c r="G39" s="56" t="n">
        <v>0</v>
      </c>
    </row>
    <row r="40">
      <c r="A40" s="28" t="s">
        <v>181</v>
      </c>
      <c r="B40" s="56" t="s">
        <v>32</v>
      </c>
      <c r="C40" s="56" t="n">
        <v>62</v>
      </c>
      <c r="D40" s="56" t="n">
        <v>100</v>
      </c>
      <c r="E40" s="56" t="n">
        <v>103</v>
      </c>
      <c r="F40" s="56" t="n">
        <v>62</v>
      </c>
      <c r="G40" s="56" t="n">
        <v>903</v>
      </c>
    </row>
    <row r="41">
      <c r="A41" s="28" t="s">
        <v>182</v>
      </c>
      <c r="B41" s="56" t="s">
        <v>366</v>
      </c>
      <c r="C41" s="56" t="n">
        <v>46</v>
      </c>
      <c r="D41" s="56" t="n">
        <v>74</v>
      </c>
      <c r="E41" s="56" t="n">
        <v>0</v>
      </c>
      <c r="F41" s="56" t="n">
        <v>46</v>
      </c>
      <c r="G41" s="56" t="n">
        <v>208</v>
      </c>
    </row>
    <row r="42">
      <c r="A42" s="28" t="s">
        <v>182</v>
      </c>
      <c r="B42" s="56" t="s">
        <v>367</v>
      </c>
      <c r="C42" s="56" t="n">
        <v>6</v>
      </c>
      <c r="D42" s="56" t="n">
        <v>19</v>
      </c>
      <c r="E42" s="56" t="n">
        <v>0</v>
      </c>
      <c r="F42" s="56" t="n">
        <v>6</v>
      </c>
      <c r="G42" s="56" t="n">
        <v>35</v>
      </c>
    </row>
    <row r="43">
      <c r="A43" s="28" t="s">
        <v>182</v>
      </c>
      <c r="B43" s="56" t="s">
        <v>32</v>
      </c>
      <c r="C43" s="56" t="n">
        <v>52</v>
      </c>
      <c r="D43" s="56" t="n">
        <v>93</v>
      </c>
      <c r="E43" s="56" t="n">
        <v>0</v>
      </c>
      <c r="F43" s="56" t="n">
        <v>52</v>
      </c>
      <c r="G43" s="56" t="n">
        <v>243</v>
      </c>
    </row>
    <row r="44">
      <c r="A44" s="28" t="s">
        <v>183</v>
      </c>
      <c r="B44" s="56" t="s">
        <v>368</v>
      </c>
      <c r="C44" s="56" t="n">
        <v>45</v>
      </c>
      <c r="D44" s="56" t="n">
        <v>278</v>
      </c>
      <c r="E44" s="56" t="n">
        <v>257</v>
      </c>
      <c r="F44" s="56" t="n">
        <v>45</v>
      </c>
      <c r="G44" s="56" t="n">
        <v>1751</v>
      </c>
    </row>
    <row r="45">
      <c r="A45" s="28" t="s">
        <v>183</v>
      </c>
      <c r="B45" s="56" t="s">
        <v>32</v>
      </c>
      <c r="C45" s="56" t="n">
        <v>45</v>
      </c>
      <c r="D45" s="56" t="n">
        <v>278</v>
      </c>
      <c r="E45" s="56" t="n">
        <v>257</v>
      </c>
      <c r="F45" s="56" t="n">
        <v>45</v>
      </c>
      <c r="G45" s="56" t="n">
        <v>1751</v>
      </c>
    </row>
    <row r="46">
      <c r="A46" s="28" t="s">
        <v>184</v>
      </c>
      <c r="B46" s="56" t="s">
        <v>369</v>
      </c>
      <c r="C46" s="56" t="n">
        <v>37</v>
      </c>
      <c r="D46" s="56" t="n">
        <v>32</v>
      </c>
      <c r="E46" s="56" t="n">
        <v>51</v>
      </c>
      <c r="F46" s="56" t="n">
        <v>37</v>
      </c>
      <c r="G46" s="56" t="n">
        <v>610</v>
      </c>
    </row>
    <row r="47">
      <c r="A47" s="28" t="s">
        <v>184</v>
      </c>
      <c r="B47" s="56" t="s">
        <v>32</v>
      </c>
      <c r="C47" s="56" t="n">
        <v>37</v>
      </c>
      <c r="D47" s="56" t="n">
        <v>32</v>
      </c>
      <c r="E47" s="56" t="n">
        <v>51</v>
      </c>
      <c r="F47" s="56" t="n">
        <v>37</v>
      </c>
      <c r="G47" s="56" t="n">
        <v>610</v>
      </c>
    </row>
    <row r="48">
      <c r="A48" s="28" t="s">
        <v>170</v>
      </c>
      <c r="B48" s="56" t="s">
        <v>370</v>
      </c>
      <c r="C48" s="56" t="n">
        <v>28</v>
      </c>
      <c r="D48" s="56" t="n">
        <v>8</v>
      </c>
      <c r="E48" s="56" t="n">
        <v>1</v>
      </c>
      <c r="F48" s="56" t="n">
        <v>28</v>
      </c>
      <c r="G48" s="56" t="n">
        <v>59</v>
      </c>
    </row>
    <row r="49">
      <c r="A49" s="28" t="s">
        <v>170</v>
      </c>
      <c r="B49" s="56" t="s">
        <v>245</v>
      </c>
      <c r="C49" s="56" t="n">
        <v>1</v>
      </c>
      <c r="D49" s="56" t="n">
        <v>0</v>
      </c>
      <c r="E49" s="56" t="n">
        <v>5</v>
      </c>
      <c r="F49" s="56" t="n">
        <v>1</v>
      </c>
      <c r="G49" s="56" t="n">
        <v>64</v>
      </c>
    </row>
    <row r="50">
      <c r="A50" s="28" t="s">
        <v>170</v>
      </c>
      <c r="B50" s="56" t="s">
        <v>32</v>
      </c>
      <c r="C50" s="56" t="n">
        <v>29</v>
      </c>
      <c r="D50" s="56" t="n">
        <v>8</v>
      </c>
      <c r="E50" s="56" t="n">
        <v>6</v>
      </c>
      <c r="F50" s="56" t="n">
        <v>29</v>
      </c>
      <c r="G50" s="56" t="n">
        <v>123</v>
      </c>
    </row>
    <row r="51">
      <c r="A51" s="28" t="s">
        <v>185</v>
      </c>
      <c r="B51" s="56" t="s">
        <v>371</v>
      </c>
      <c r="C51" s="56" t="n">
        <v>20</v>
      </c>
      <c r="D51" s="56" t="n">
        <v>0</v>
      </c>
      <c r="E51" s="56" t="n">
        <v>0</v>
      </c>
      <c r="F51" s="56" t="n">
        <v>20</v>
      </c>
      <c r="G51" s="56" t="n">
        <v>20</v>
      </c>
    </row>
    <row r="52">
      <c r="A52" s="28" t="s">
        <v>185</v>
      </c>
      <c r="B52" s="56" t="s">
        <v>32</v>
      </c>
      <c r="C52" s="56" t="n">
        <v>20</v>
      </c>
      <c r="D52" s="56" t="n">
        <v>0</v>
      </c>
      <c r="E52" s="56" t="n">
        <v>0</v>
      </c>
      <c r="F52" s="56" t="n">
        <v>20</v>
      </c>
      <c r="G52" s="56" t="n">
        <v>20</v>
      </c>
    </row>
    <row r="53">
      <c r="A53" s="28" t="s">
        <v>171</v>
      </c>
      <c r="B53" s="56" t="s">
        <v>245</v>
      </c>
      <c r="C53" s="56" t="n">
        <v>15</v>
      </c>
      <c r="D53" s="56" t="n">
        <v>0</v>
      </c>
      <c r="E53" s="56" t="n">
        <v>1193</v>
      </c>
      <c r="F53" s="56" t="n">
        <v>15</v>
      </c>
      <c r="G53" s="56" t="n">
        <v>15</v>
      </c>
    </row>
    <row r="54">
      <c r="A54" s="28" t="s">
        <v>171</v>
      </c>
      <c r="B54" s="56" t="s">
        <v>32</v>
      </c>
      <c r="C54" s="56" t="n">
        <v>15</v>
      </c>
      <c r="D54" s="56" t="n">
        <v>0</v>
      </c>
      <c r="E54" s="56" t="n">
        <v>1193</v>
      </c>
      <c r="F54" s="56" t="n">
        <v>15</v>
      </c>
      <c r="G54" s="56" t="n">
        <v>15</v>
      </c>
    </row>
    <row r="55">
      <c r="A55" s="28" t="s">
        <v>174</v>
      </c>
      <c r="B55" s="56" t="s">
        <v>372</v>
      </c>
      <c r="C55" s="56" t="n">
        <v>14</v>
      </c>
      <c r="D55" s="56" t="n">
        <v>4</v>
      </c>
      <c r="E55" s="56" t="n">
        <v>3</v>
      </c>
      <c r="F55" s="56" t="n">
        <v>14</v>
      </c>
      <c r="G55" s="56" t="n">
        <v>19</v>
      </c>
    </row>
    <row r="56">
      <c r="A56" s="28" t="s">
        <v>174</v>
      </c>
      <c r="B56" s="56" t="s">
        <v>245</v>
      </c>
      <c r="C56" s="56" t="n">
        <v>0</v>
      </c>
      <c r="D56" s="56" t="n">
        <v>0</v>
      </c>
      <c r="E56" s="56" t="n">
        <v>1</v>
      </c>
      <c r="F56" s="56" t="n">
        <v>0</v>
      </c>
      <c r="G56" s="56" t="n">
        <v>0</v>
      </c>
    </row>
    <row r="57">
      <c r="A57" s="28" t="s">
        <v>174</v>
      </c>
      <c r="B57" s="56" t="s">
        <v>32</v>
      </c>
      <c r="C57" s="56" t="n">
        <v>14</v>
      </c>
      <c r="D57" s="56" t="n">
        <v>4</v>
      </c>
      <c r="E57" s="56" t="n">
        <v>4</v>
      </c>
      <c r="F57" s="56" t="n">
        <v>14</v>
      </c>
      <c r="G57" s="56" t="n">
        <v>19</v>
      </c>
    </row>
    <row r="58">
      <c r="A58" s="28" t="s">
        <v>105</v>
      </c>
      <c r="B58" s="56" t="s">
        <v>373</v>
      </c>
      <c r="C58" s="56" t="n">
        <v>6</v>
      </c>
      <c r="D58" s="56" t="n">
        <v>2</v>
      </c>
      <c r="E58" s="56" t="n">
        <v>286</v>
      </c>
      <c r="F58" s="56" t="n">
        <v>6</v>
      </c>
      <c r="G58" s="56" t="n">
        <v>15</v>
      </c>
    </row>
    <row r="59">
      <c r="A59" s="28" t="s">
        <v>105</v>
      </c>
      <c r="B59" s="56" t="s">
        <v>374</v>
      </c>
      <c r="C59" s="56" t="n">
        <v>3</v>
      </c>
      <c r="D59" s="56" t="n">
        <v>0</v>
      </c>
      <c r="E59" s="56" t="n">
        <v>1</v>
      </c>
      <c r="F59" s="56" t="n">
        <v>3</v>
      </c>
      <c r="G59" s="56" t="n">
        <v>3</v>
      </c>
    </row>
    <row r="60">
      <c r="A60" s="28" t="s">
        <v>105</v>
      </c>
      <c r="B60" s="56" t="s">
        <v>245</v>
      </c>
      <c r="C60" s="56" t="n">
        <v>0</v>
      </c>
      <c r="D60" s="56" t="n">
        <v>0</v>
      </c>
      <c r="E60" s="56" t="n">
        <v>1</v>
      </c>
      <c r="F60" s="56" t="n">
        <v>0</v>
      </c>
      <c r="G60" s="56" t="n">
        <v>0</v>
      </c>
    </row>
    <row r="61">
      <c r="A61" s="28" t="s">
        <v>105</v>
      </c>
      <c r="B61" s="56" t="s">
        <v>32</v>
      </c>
      <c r="C61" s="56" t="n">
        <v>9</v>
      </c>
      <c r="D61" s="56" t="n">
        <v>2</v>
      </c>
      <c r="E61" s="56" t="n">
        <v>288</v>
      </c>
      <c r="F61" s="56" t="n">
        <v>9</v>
      </c>
      <c r="G61" s="56" t="n">
        <v>18</v>
      </c>
    </row>
    <row r="62">
      <c r="A62" s="28" t="s">
        <v>198</v>
      </c>
      <c r="B62" s="56" t="s">
        <v>375</v>
      </c>
      <c r="C62" s="56" t="n">
        <v>0</v>
      </c>
      <c r="D62" s="56" t="n">
        <v>0</v>
      </c>
      <c r="E62" s="56" t="n">
        <v>0</v>
      </c>
      <c r="F62" s="56" t="n">
        <v>0</v>
      </c>
      <c r="G62" s="56" t="n">
        <v>0</v>
      </c>
    </row>
    <row r="63">
      <c r="A63" s="28" t="s">
        <v>198</v>
      </c>
      <c r="B63" s="56" t="s">
        <v>376</v>
      </c>
      <c r="C63" s="56" t="n">
        <v>0</v>
      </c>
      <c r="D63" s="56" t="n">
        <v>0</v>
      </c>
      <c r="E63" s="56" t="n">
        <v>7</v>
      </c>
      <c r="F63" s="56" t="n">
        <v>0</v>
      </c>
      <c r="G63" s="56" t="n">
        <v>0</v>
      </c>
    </row>
    <row r="64">
      <c r="A64" s="28" t="s">
        <v>198</v>
      </c>
      <c r="B64" s="56" t="s">
        <v>377</v>
      </c>
      <c r="C64" s="56" t="n">
        <v>0</v>
      </c>
      <c r="D64" s="56" t="n">
        <v>0</v>
      </c>
      <c r="E64" s="56" t="n">
        <v>195</v>
      </c>
      <c r="F64" s="56" t="n">
        <v>0</v>
      </c>
      <c r="G64" s="56" t="n">
        <v>0</v>
      </c>
    </row>
    <row r="65">
      <c r="A65" s="28" t="s">
        <v>198</v>
      </c>
      <c r="B65" s="56" t="s">
        <v>378</v>
      </c>
      <c r="C65" s="56" t="n">
        <v>0</v>
      </c>
      <c r="D65" s="56" t="n">
        <v>0</v>
      </c>
      <c r="E65" s="56" t="n">
        <v>151</v>
      </c>
      <c r="F65" s="56" t="n">
        <v>0</v>
      </c>
      <c r="G65" s="56" t="n">
        <v>0</v>
      </c>
    </row>
    <row r="66">
      <c r="A66" s="28" t="s">
        <v>198</v>
      </c>
      <c r="B66" s="56" t="s">
        <v>379</v>
      </c>
      <c r="C66" s="56" t="n">
        <v>0</v>
      </c>
      <c r="D66" s="56" t="n">
        <v>0</v>
      </c>
      <c r="E66" s="56" t="n">
        <v>856</v>
      </c>
      <c r="F66" s="56" t="n">
        <v>0</v>
      </c>
      <c r="G66" s="56" t="n">
        <v>3843</v>
      </c>
    </row>
    <row r="67">
      <c r="A67" s="28" t="s">
        <v>198</v>
      </c>
      <c r="B67" s="56" t="s">
        <v>32</v>
      </c>
      <c r="C67" s="56" t="n">
        <v>0</v>
      </c>
      <c r="D67" s="56" t="n">
        <v>0</v>
      </c>
      <c r="E67" s="56" t="n">
        <v>1209</v>
      </c>
      <c r="F67" s="56" t="n">
        <v>0</v>
      </c>
      <c r="G67" s="56" t="n">
        <v>3843</v>
      </c>
    </row>
    <row r="68">
      <c r="A68" s="28" t="s">
        <v>380</v>
      </c>
      <c r="B68" s="56" t="s">
        <v>381</v>
      </c>
      <c r="C68" s="56" t="n">
        <v>0</v>
      </c>
      <c r="D68" s="56" t="n">
        <v>0</v>
      </c>
      <c r="E68" s="56" t="n">
        <v>0</v>
      </c>
      <c r="F68" s="56" t="n">
        <v>0</v>
      </c>
      <c r="G68" s="56" t="n">
        <v>19</v>
      </c>
    </row>
    <row r="69">
      <c r="A69" s="28" t="s">
        <v>380</v>
      </c>
      <c r="B69" s="56" t="s">
        <v>382</v>
      </c>
      <c r="C69" s="56" t="n">
        <v>0</v>
      </c>
      <c r="D69" s="56" t="n">
        <v>0</v>
      </c>
      <c r="E69" s="56" t="n">
        <v>0</v>
      </c>
      <c r="F69" s="56" t="n">
        <v>0</v>
      </c>
      <c r="G69" s="56" t="n">
        <v>0</v>
      </c>
    </row>
    <row r="70">
      <c r="A70" s="28" t="s">
        <v>380</v>
      </c>
      <c r="B70" s="56" t="s">
        <v>32</v>
      </c>
      <c r="C70" s="56" t="n">
        <v>0</v>
      </c>
      <c r="D70" s="56" t="n">
        <v>0</v>
      </c>
      <c r="E70" s="56" t="n">
        <v>0</v>
      </c>
      <c r="F70" s="56" t="n">
        <v>0</v>
      </c>
      <c r="G70" s="56" t="n">
        <v>19</v>
      </c>
    </row>
    <row r="71">
      <c r="A71" s="28" t="s">
        <v>323</v>
      </c>
      <c r="B71" s="56" t="s">
        <v>32</v>
      </c>
      <c r="C71" s="56" t="n">
        <v>0</v>
      </c>
      <c r="D71" s="56" t="n">
        <v>0</v>
      </c>
      <c r="E71" s="56" t="n">
        <v>0</v>
      </c>
      <c r="F71" s="56" t="n">
        <v>0</v>
      </c>
      <c r="G71" s="56" t="n">
        <v>11</v>
      </c>
    </row>
    <row r="72">
      <c r="A72" s="53" t="s">
        <v>32</v>
      </c>
      <c r="B72" s="57" t="s">
        <v>32</v>
      </c>
      <c r="C72" s="57" t="n">
        <v>3269</v>
      </c>
      <c r="D72" s="57" t="n">
        <v>3272</v>
      </c>
      <c r="E72" s="57" t="n">
        <v>5910</v>
      </c>
      <c r="F72" s="57" t="n">
        <v>3269</v>
      </c>
      <c r="G72" s="57" t="n">
        <v>46691</v>
      </c>
    </row>
    <row r="73">
      <c r="A73" s="28" t="s">
        <v>165</v>
      </c>
      <c r="B73" s="28"/>
      <c r="C73" s="28"/>
      <c r="D73" s="28"/>
      <c r="E73" s="28"/>
      <c r="F73" s="28"/>
      <c r="G73" s="28"/>
    </row>
    <row r="74">
      <c r="A74" s="28" t="s">
        <v>61</v>
      </c>
      <c r="B74" s="28"/>
      <c r="C74" s="28"/>
      <c r="D74" s="28"/>
      <c r="E74" s="28"/>
      <c r="F74" s="28"/>
      <c r="G74" s="28"/>
    </row>
  </sheetData>
  <sheetProtection sheet="1"/>
  <mergeCells count="25">
    <mergeCell ref="B1:E1"/>
    <mergeCell ref="A11:A13"/>
    <mergeCell ref="A14:A17"/>
    <mergeCell ref="A18:A20"/>
    <mergeCell ref="A21:A23"/>
    <mergeCell ref="A24:A26"/>
    <mergeCell ref="A27:A29"/>
    <mergeCell ref="A30:A33"/>
    <mergeCell ref="A34:A35"/>
    <mergeCell ref="A36:A37"/>
    <mergeCell ref="A38:A40"/>
    <mergeCell ref="A41:A43"/>
    <mergeCell ref="A44:A45"/>
    <mergeCell ref="A46:A47"/>
    <mergeCell ref="A48:A50"/>
    <mergeCell ref="A51:A52"/>
    <mergeCell ref="A53:A54"/>
    <mergeCell ref="A55:A57"/>
    <mergeCell ref="A58:A61"/>
    <mergeCell ref="A62:A67"/>
    <mergeCell ref="A68:A70"/>
    <mergeCell ref="A71:A71"/>
    <mergeCell ref="A72:A72"/>
    <mergeCell ref="A73:G73"/>
    <mergeCell ref="A74:G74"/>
  </mergeCells>
  <hyperlinks>
    <hyperlink ref="A7" r:id="rId1h"/>
  </hyperlinks>
  <pageMargins left="0.7" right="0.7" top="0.75" bottom="0.75" header="0.3" footer="0.3"/>
  <pageSetup paperSize="9" orientation="portrait" r:id="rId2"/>
  <drawing r:id="rId1"/>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384</v>
      </c>
    </row>
    <row r="6" ht="15.95" customHeight="1">
      <c r="A6" s="16" t="s">
        <v>27</v>
      </c>
    </row>
    <row r="7" ht="15" customHeight="1">
      <c r="A7" s="9" t="s">
        <v>25</v>
      </c>
    </row>
    <row r="9">
      <c r="A9" s="23"/>
      <c r="B9" s="23"/>
      <c r="C9" s="23"/>
      <c r="D9" s="23"/>
      <c r="E9" s="23"/>
      <c r="F9" s="23"/>
      <c r="G9" s="23"/>
    </row>
    <row r="10">
      <c r="A10" s="58" t="s">
        <v>99</v>
      </c>
      <c r="B10" s="58" t="s">
        <v>237</v>
      </c>
      <c r="C10" s="26" t="s">
        <v>33</v>
      </c>
      <c r="D10" s="26" t="s">
        <v>34</v>
      </c>
      <c r="E10" s="26" t="s">
        <v>45</v>
      </c>
      <c r="F10" s="26" t="s">
        <v>100</v>
      </c>
      <c r="G10" s="26" t="s">
        <v>101</v>
      </c>
    </row>
    <row r="11">
      <c r="A11" s="28" t="s">
        <v>141</v>
      </c>
      <c r="B11" s="58" t="s">
        <v>385</v>
      </c>
      <c r="C11" s="58" t="n">
        <v>173</v>
      </c>
      <c r="D11" s="58" t="n">
        <v>116</v>
      </c>
      <c r="E11" s="58" t="n">
        <v>0</v>
      </c>
      <c r="F11" s="58" t="n">
        <v>173</v>
      </c>
      <c r="G11" s="58" t="n">
        <v>768</v>
      </c>
    </row>
    <row r="12">
      <c r="A12" s="28" t="s">
        <v>141</v>
      </c>
      <c r="B12" s="58" t="s">
        <v>386</v>
      </c>
      <c r="C12" s="58" t="n">
        <v>55</v>
      </c>
      <c r="D12" s="58" t="n">
        <v>30</v>
      </c>
      <c r="E12" s="58" t="n">
        <v>0</v>
      </c>
      <c r="F12" s="58" t="n">
        <v>55</v>
      </c>
      <c r="G12" s="58" t="n">
        <v>99</v>
      </c>
    </row>
    <row r="13">
      <c r="A13" s="28" t="s">
        <v>141</v>
      </c>
      <c r="B13" s="58" t="s">
        <v>387</v>
      </c>
      <c r="C13" s="58" t="n">
        <v>43</v>
      </c>
      <c r="D13" s="58" t="n">
        <v>55</v>
      </c>
      <c r="E13" s="58" t="n">
        <v>0</v>
      </c>
      <c r="F13" s="58" t="n">
        <v>43</v>
      </c>
      <c r="G13" s="58" t="n">
        <v>218</v>
      </c>
    </row>
    <row r="14">
      <c r="A14" s="28" t="s">
        <v>141</v>
      </c>
      <c r="B14" s="58" t="s">
        <v>388</v>
      </c>
      <c r="C14" s="58" t="n">
        <v>24</v>
      </c>
      <c r="D14" s="58" t="n">
        <v>3</v>
      </c>
      <c r="E14" s="58" t="n">
        <v>0</v>
      </c>
      <c r="F14" s="58" t="n">
        <v>24</v>
      </c>
      <c r="G14" s="58" t="n">
        <v>37</v>
      </c>
    </row>
    <row r="15">
      <c r="A15" s="28" t="s">
        <v>141</v>
      </c>
      <c r="B15" s="58" t="s">
        <v>245</v>
      </c>
      <c r="C15" s="58" t="n">
        <v>0</v>
      </c>
      <c r="D15" s="58" t="n">
        <v>0</v>
      </c>
      <c r="E15" s="58" t="n">
        <v>687</v>
      </c>
      <c r="F15" s="58" t="n">
        <v>0</v>
      </c>
      <c r="G15" s="58" t="n">
        <v>1633</v>
      </c>
    </row>
    <row r="16">
      <c r="A16" s="28" t="s">
        <v>141</v>
      </c>
      <c r="B16" s="58" t="s">
        <v>32</v>
      </c>
      <c r="C16" s="58" t="n">
        <v>295</v>
      </c>
      <c r="D16" s="58" t="n">
        <v>204</v>
      </c>
      <c r="E16" s="58" t="n">
        <v>687</v>
      </c>
      <c r="F16" s="58" t="n">
        <v>295</v>
      </c>
      <c r="G16" s="58" t="n">
        <v>2755</v>
      </c>
    </row>
    <row r="17">
      <c r="A17" s="28" t="s">
        <v>145</v>
      </c>
      <c r="B17" s="58" t="s">
        <v>376</v>
      </c>
      <c r="C17" s="58" t="n">
        <v>80</v>
      </c>
      <c r="D17" s="58" t="n">
        <v>78</v>
      </c>
      <c r="E17" s="58" t="n">
        <v>47</v>
      </c>
      <c r="F17" s="58" t="n">
        <v>80</v>
      </c>
      <c r="G17" s="58" t="n">
        <v>451</v>
      </c>
    </row>
    <row r="18">
      <c r="A18" s="28" t="s">
        <v>145</v>
      </c>
      <c r="B18" s="58" t="s">
        <v>389</v>
      </c>
      <c r="C18" s="58" t="n">
        <v>58</v>
      </c>
      <c r="D18" s="58" t="n">
        <v>83</v>
      </c>
      <c r="E18" s="58" t="n">
        <v>38</v>
      </c>
      <c r="F18" s="58" t="n">
        <v>58</v>
      </c>
      <c r="G18" s="58" t="n">
        <v>1000</v>
      </c>
    </row>
    <row r="19">
      <c r="A19" s="28" t="s">
        <v>145</v>
      </c>
      <c r="B19" s="58" t="s">
        <v>390</v>
      </c>
      <c r="C19" s="58" t="n">
        <v>26</v>
      </c>
      <c r="D19" s="58" t="n">
        <v>98</v>
      </c>
      <c r="E19" s="58" t="n">
        <v>19</v>
      </c>
      <c r="F19" s="58" t="n">
        <v>26</v>
      </c>
      <c r="G19" s="58" t="n">
        <v>925</v>
      </c>
    </row>
    <row r="20">
      <c r="A20" s="28" t="s">
        <v>145</v>
      </c>
      <c r="B20" s="58" t="s">
        <v>245</v>
      </c>
      <c r="C20" s="58" t="n">
        <v>0</v>
      </c>
      <c r="D20" s="58" t="n">
        <v>2</v>
      </c>
      <c r="E20" s="58" t="n">
        <v>1</v>
      </c>
      <c r="F20" s="58" t="n">
        <v>0</v>
      </c>
      <c r="G20" s="58" t="n">
        <v>47</v>
      </c>
    </row>
    <row r="21">
      <c r="A21" s="28" t="s">
        <v>145</v>
      </c>
      <c r="B21" s="58" t="s">
        <v>32</v>
      </c>
      <c r="C21" s="58" t="n">
        <v>164</v>
      </c>
      <c r="D21" s="58" t="n">
        <v>261</v>
      </c>
      <c r="E21" s="58" t="n">
        <v>105</v>
      </c>
      <c r="F21" s="58" t="n">
        <v>164</v>
      </c>
      <c r="G21" s="58" t="n">
        <v>2423</v>
      </c>
    </row>
    <row r="22">
      <c r="A22" s="28" t="s">
        <v>190</v>
      </c>
      <c r="B22" s="58" t="s">
        <v>391</v>
      </c>
      <c r="C22" s="58" t="n">
        <v>49</v>
      </c>
      <c r="D22" s="58" t="n">
        <v>46</v>
      </c>
      <c r="E22" s="58" t="n">
        <v>137</v>
      </c>
      <c r="F22" s="58" t="n">
        <v>49</v>
      </c>
      <c r="G22" s="58" t="n">
        <v>466</v>
      </c>
    </row>
    <row r="23">
      <c r="A23" s="28" t="s">
        <v>190</v>
      </c>
      <c r="B23" s="58" t="s">
        <v>392</v>
      </c>
      <c r="C23" s="58" t="n">
        <v>36</v>
      </c>
      <c r="D23" s="58" t="n">
        <v>27</v>
      </c>
      <c r="E23" s="58" t="n">
        <v>34</v>
      </c>
      <c r="F23" s="58" t="n">
        <v>36</v>
      </c>
      <c r="G23" s="58" t="n">
        <v>346</v>
      </c>
    </row>
    <row r="24">
      <c r="A24" s="28" t="s">
        <v>190</v>
      </c>
      <c r="B24" s="58" t="s">
        <v>393</v>
      </c>
      <c r="C24" s="58" t="n">
        <v>23</v>
      </c>
      <c r="D24" s="58" t="n">
        <v>14</v>
      </c>
      <c r="E24" s="58" t="n">
        <v>64</v>
      </c>
      <c r="F24" s="58" t="n">
        <v>23</v>
      </c>
      <c r="G24" s="58" t="n">
        <v>262</v>
      </c>
    </row>
    <row r="25">
      <c r="A25" s="28" t="s">
        <v>190</v>
      </c>
      <c r="B25" s="58" t="s">
        <v>245</v>
      </c>
      <c r="C25" s="58" t="n">
        <v>0</v>
      </c>
      <c r="D25" s="58" t="n">
        <v>1</v>
      </c>
      <c r="E25" s="58" t="n">
        <v>1</v>
      </c>
      <c r="F25" s="58" t="n">
        <v>0</v>
      </c>
      <c r="G25" s="58" t="n">
        <v>2</v>
      </c>
    </row>
    <row r="26">
      <c r="A26" s="28" t="s">
        <v>190</v>
      </c>
      <c r="B26" s="58" t="s">
        <v>32</v>
      </c>
      <c r="C26" s="58" t="n">
        <v>108</v>
      </c>
      <c r="D26" s="58" t="n">
        <v>88</v>
      </c>
      <c r="E26" s="58" t="n">
        <v>236</v>
      </c>
      <c r="F26" s="58" t="n">
        <v>108</v>
      </c>
      <c r="G26" s="58" t="n">
        <v>1076</v>
      </c>
    </row>
    <row r="27">
      <c r="A27" s="28" t="s">
        <v>191</v>
      </c>
      <c r="B27" s="58" t="s">
        <v>394</v>
      </c>
      <c r="C27" s="58" t="n">
        <v>54</v>
      </c>
      <c r="D27" s="58" t="n">
        <v>55</v>
      </c>
      <c r="E27" s="58" t="n">
        <v>0</v>
      </c>
      <c r="F27" s="58" t="n">
        <v>54</v>
      </c>
      <c r="G27" s="58" t="n">
        <v>235</v>
      </c>
    </row>
    <row r="28">
      <c r="A28" s="28" t="s">
        <v>191</v>
      </c>
      <c r="B28" s="58" t="s">
        <v>395</v>
      </c>
      <c r="C28" s="58" t="n">
        <v>22</v>
      </c>
      <c r="D28" s="58" t="n">
        <v>34</v>
      </c>
      <c r="E28" s="58" t="n">
        <v>54</v>
      </c>
      <c r="F28" s="58" t="n">
        <v>22</v>
      </c>
      <c r="G28" s="58" t="n">
        <v>793</v>
      </c>
    </row>
    <row r="29">
      <c r="A29" s="28" t="s">
        <v>191</v>
      </c>
      <c r="B29" s="58" t="s">
        <v>396</v>
      </c>
      <c r="C29" s="58" t="n">
        <v>17</v>
      </c>
      <c r="D29" s="58" t="n">
        <v>7</v>
      </c>
      <c r="E29" s="58" t="n">
        <v>23</v>
      </c>
      <c r="F29" s="58" t="n">
        <v>17</v>
      </c>
      <c r="G29" s="58" t="n">
        <v>415</v>
      </c>
    </row>
    <row r="30">
      <c r="A30" s="28" t="s">
        <v>191</v>
      </c>
      <c r="B30" s="58" t="s">
        <v>397</v>
      </c>
      <c r="C30" s="58" t="n">
        <v>6</v>
      </c>
      <c r="D30" s="58" t="n">
        <v>6</v>
      </c>
      <c r="E30" s="58" t="n">
        <v>0</v>
      </c>
      <c r="F30" s="58" t="n">
        <v>6</v>
      </c>
      <c r="G30" s="58" t="n">
        <v>26</v>
      </c>
    </row>
    <row r="31">
      <c r="A31" s="28" t="s">
        <v>191</v>
      </c>
      <c r="B31" s="58" t="s">
        <v>245</v>
      </c>
      <c r="C31" s="58" t="n">
        <v>5</v>
      </c>
      <c r="D31" s="58" t="n">
        <v>6</v>
      </c>
      <c r="E31" s="58" t="n">
        <v>114</v>
      </c>
      <c r="F31" s="58" t="n">
        <v>5</v>
      </c>
      <c r="G31" s="58" t="n">
        <v>1553</v>
      </c>
    </row>
    <row r="32">
      <c r="A32" s="28" t="s">
        <v>191</v>
      </c>
      <c r="B32" s="58" t="s">
        <v>32</v>
      </c>
      <c r="C32" s="58" t="n">
        <v>104</v>
      </c>
      <c r="D32" s="58" t="n">
        <v>108</v>
      </c>
      <c r="E32" s="58" t="n">
        <v>191</v>
      </c>
      <c r="F32" s="58" t="n">
        <v>104</v>
      </c>
      <c r="G32" s="58" t="n">
        <v>3022</v>
      </c>
    </row>
    <row r="33">
      <c r="A33" s="28" t="s">
        <v>192</v>
      </c>
      <c r="B33" s="58" t="s">
        <v>398</v>
      </c>
      <c r="C33" s="58" t="n">
        <v>28</v>
      </c>
      <c r="D33" s="58" t="n">
        <v>14</v>
      </c>
      <c r="E33" s="58" t="n">
        <v>5</v>
      </c>
      <c r="F33" s="58" t="n">
        <v>28</v>
      </c>
      <c r="G33" s="58" t="n">
        <v>187</v>
      </c>
    </row>
    <row r="34">
      <c r="A34" s="28" t="s">
        <v>192</v>
      </c>
      <c r="B34" s="58" t="s">
        <v>399</v>
      </c>
      <c r="C34" s="58" t="n">
        <v>25</v>
      </c>
      <c r="D34" s="58" t="n">
        <v>28</v>
      </c>
      <c r="E34" s="58" t="n">
        <v>7</v>
      </c>
      <c r="F34" s="58" t="n">
        <v>25</v>
      </c>
      <c r="G34" s="58" t="n">
        <v>248</v>
      </c>
    </row>
    <row r="35">
      <c r="A35" s="28" t="s">
        <v>192</v>
      </c>
      <c r="B35" s="58" t="s">
        <v>400</v>
      </c>
      <c r="C35" s="58" t="n">
        <v>10</v>
      </c>
      <c r="D35" s="58" t="n">
        <v>10</v>
      </c>
      <c r="E35" s="58" t="n">
        <v>0</v>
      </c>
      <c r="F35" s="58" t="n">
        <v>10</v>
      </c>
      <c r="G35" s="58" t="n">
        <v>54</v>
      </c>
    </row>
    <row r="36">
      <c r="A36" s="28" t="s">
        <v>192</v>
      </c>
      <c r="B36" s="58" t="s">
        <v>401</v>
      </c>
      <c r="C36" s="58" t="n">
        <v>9</v>
      </c>
      <c r="D36" s="58" t="n">
        <v>2</v>
      </c>
      <c r="E36" s="58" t="n">
        <v>0</v>
      </c>
      <c r="F36" s="58" t="n">
        <v>9</v>
      </c>
      <c r="G36" s="58" t="n">
        <v>42</v>
      </c>
    </row>
    <row r="37">
      <c r="A37" s="28" t="s">
        <v>192</v>
      </c>
      <c r="B37" s="58" t="s">
        <v>402</v>
      </c>
      <c r="C37" s="58" t="n">
        <v>5</v>
      </c>
      <c r="D37" s="58" t="n">
        <v>16</v>
      </c>
      <c r="E37" s="58" t="n">
        <v>0</v>
      </c>
      <c r="F37" s="58" t="n">
        <v>5</v>
      </c>
      <c r="G37" s="58" t="n">
        <v>23</v>
      </c>
    </row>
    <row r="38">
      <c r="A38" s="28" t="s">
        <v>192</v>
      </c>
      <c r="B38" s="58" t="s">
        <v>245</v>
      </c>
      <c r="C38" s="58" t="n">
        <v>0</v>
      </c>
      <c r="D38" s="58" t="n">
        <v>0</v>
      </c>
      <c r="E38" s="58" t="n">
        <v>2</v>
      </c>
      <c r="F38" s="58" t="n">
        <v>0</v>
      </c>
      <c r="G38" s="58" t="n">
        <v>9</v>
      </c>
    </row>
    <row r="39">
      <c r="A39" s="28" t="s">
        <v>192</v>
      </c>
      <c r="B39" s="58" t="s">
        <v>32</v>
      </c>
      <c r="C39" s="58" t="n">
        <v>77</v>
      </c>
      <c r="D39" s="58" t="n">
        <v>70</v>
      </c>
      <c r="E39" s="58" t="n">
        <v>14</v>
      </c>
      <c r="F39" s="58" t="n">
        <v>77</v>
      </c>
      <c r="G39" s="58" t="n">
        <v>563</v>
      </c>
    </row>
    <row r="40">
      <c r="A40" s="28" t="s">
        <v>117</v>
      </c>
      <c r="B40" s="58" t="s">
        <v>403</v>
      </c>
      <c r="C40" s="58" t="n">
        <v>57</v>
      </c>
      <c r="D40" s="58" t="n">
        <v>23</v>
      </c>
      <c r="E40" s="58" t="n">
        <v>131</v>
      </c>
      <c r="F40" s="58" t="n">
        <v>57</v>
      </c>
      <c r="G40" s="58" t="n">
        <v>558</v>
      </c>
    </row>
    <row r="41">
      <c r="A41" s="28" t="s">
        <v>117</v>
      </c>
      <c r="B41" s="58" t="s">
        <v>404</v>
      </c>
      <c r="C41" s="58" t="n">
        <v>11</v>
      </c>
      <c r="D41" s="58" t="n">
        <v>8</v>
      </c>
      <c r="E41" s="58" t="n">
        <v>2</v>
      </c>
      <c r="F41" s="58" t="n">
        <v>11</v>
      </c>
      <c r="G41" s="58" t="n">
        <v>23</v>
      </c>
    </row>
    <row r="42">
      <c r="A42" s="28" t="s">
        <v>117</v>
      </c>
      <c r="B42" s="58" t="s">
        <v>245</v>
      </c>
      <c r="C42" s="58" t="n">
        <v>2</v>
      </c>
      <c r="D42" s="58" t="n">
        <v>7</v>
      </c>
      <c r="E42" s="58" t="n">
        <v>12</v>
      </c>
      <c r="F42" s="58" t="n">
        <v>2</v>
      </c>
      <c r="G42" s="58" t="n">
        <v>77</v>
      </c>
    </row>
    <row r="43">
      <c r="A43" s="28" t="s">
        <v>117</v>
      </c>
      <c r="B43" s="58" t="s">
        <v>32</v>
      </c>
      <c r="C43" s="58" t="n">
        <v>70</v>
      </c>
      <c r="D43" s="58" t="n">
        <v>38</v>
      </c>
      <c r="E43" s="58" t="n">
        <v>145</v>
      </c>
      <c r="F43" s="58" t="n">
        <v>70</v>
      </c>
      <c r="G43" s="58" t="n">
        <v>658</v>
      </c>
    </row>
    <row r="44">
      <c r="A44" s="28" t="s">
        <v>180</v>
      </c>
      <c r="B44" s="58" t="s">
        <v>363</v>
      </c>
      <c r="C44" s="58" t="n">
        <v>24</v>
      </c>
      <c r="D44" s="58" t="n">
        <v>67</v>
      </c>
      <c r="E44" s="58" t="n">
        <v>150</v>
      </c>
      <c r="F44" s="58" t="n">
        <v>24</v>
      </c>
      <c r="G44" s="58" t="n">
        <v>380</v>
      </c>
    </row>
    <row r="45">
      <c r="A45" s="28" t="s">
        <v>180</v>
      </c>
      <c r="B45" s="58" t="s">
        <v>405</v>
      </c>
      <c r="C45" s="58" t="n">
        <v>15</v>
      </c>
      <c r="D45" s="58" t="n">
        <v>18</v>
      </c>
      <c r="E45" s="58" t="n">
        <v>0</v>
      </c>
      <c r="F45" s="58" t="n">
        <v>15</v>
      </c>
      <c r="G45" s="58" t="n">
        <v>49</v>
      </c>
    </row>
    <row r="46">
      <c r="A46" s="28" t="s">
        <v>180</v>
      </c>
      <c r="B46" s="58" t="s">
        <v>406</v>
      </c>
      <c r="C46" s="58" t="n">
        <v>12</v>
      </c>
      <c r="D46" s="58" t="n">
        <v>22</v>
      </c>
      <c r="E46" s="58" t="n">
        <v>28</v>
      </c>
      <c r="F46" s="58" t="n">
        <v>12</v>
      </c>
      <c r="G46" s="58" t="n">
        <v>335</v>
      </c>
    </row>
    <row r="47">
      <c r="A47" s="28" t="s">
        <v>180</v>
      </c>
      <c r="B47" s="58" t="s">
        <v>245</v>
      </c>
      <c r="C47" s="58" t="n">
        <v>1</v>
      </c>
      <c r="D47" s="58" t="n">
        <v>8</v>
      </c>
      <c r="E47" s="58" t="n">
        <v>11</v>
      </c>
      <c r="F47" s="58" t="n">
        <v>1</v>
      </c>
      <c r="G47" s="58" t="n">
        <v>70</v>
      </c>
    </row>
    <row r="48">
      <c r="A48" s="28" t="s">
        <v>180</v>
      </c>
      <c r="B48" s="58" t="s">
        <v>32</v>
      </c>
      <c r="C48" s="58" t="n">
        <v>52</v>
      </c>
      <c r="D48" s="58" t="n">
        <v>115</v>
      </c>
      <c r="E48" s="58" t="n">
        <v>189</v>
      </c>
      <c r="F48" s="58" t="n">
        <v>52</v>
      </c>
      <c r="G48" s="58" t="n">
        <v>834</v>
      </c>
    </row>
    <row r="49">
      <c r="A49" s="28" t="s">
        <v>181</v>
      </c>
      <c r="B49" s="58" t="s">
        <v>407</v>
      </c>
      <c r="C49" s="58" t="n">
        <v>28</v>
      </c>
      <c r="D49" s="58" t="n">
        <v>10</v>
      </c>
      <c r="E49" s="58" t="n">
        <v>15</v>
      </c>
      <c r="F49" s="58" t="n">
        <v>28</v>
      </c>
      <c r="G49" s="58" t="n">
        <v>99</v>
      </c>
    </row>
    <row r="50">
      <c r="A50" s="28" t="s">
        <v>181</v>
      </c>
      <c r="B50" s="58" t="s">
        <v>408</v>
      </c>
      <c r="C50" s="58" t="n">
        <v>13</v>
      </c>
      <c r="D50" s="58" t="n">
        <v>19</v>
      </c>
      <c r="E50" s="58" t="n">
        <v>18</v>
      </c>
      <c r="F50" s="58" t="n">
        <v>13</v>
      </c>
      <c r="G50" s="58" t="n">
        <v>131</v>
      </c>
    </row>
    <row r="51">
      <c r="A51" s="28" t="s">
        <v>181</v>
      </c>
      <c r="B51" s="58" t="s">
        <v>409</v>
      </c>
      <c r="C51" s="58" t="n">
        <v>3</v>
      </c>
      <c r="D51" s="58" t="n">
        <v>20</v>
      </c>
      <c r="E51" s="58" t="n">
        <v>10</v>
      </c>
      <c r="F51" s="58" t="n">
        <v>3</v>
      </c>
      <c r="G51" s="58" t="n">
        <v>95</v>
      </c>
    </row>
    <row r="52">
      <c r="A52" s="28" t="s">
        <v>181</v>
      </c>
      <c r="B52" s="58" t="s">
        <v>245</v>
      </c>
      <c r="C52" s="58" t="n">
        <v>0</v>
      </c>
      <c r="D52" s="58" t="n">
        <v>0</v>
      </c>
      <c r="E52" s="58" t="n">
        <v>12</v>
      </c>
      <c r="F52" s="58" t="n">
        <v>0</v>
      </c>
      <c r="G52" s="58" t="n">
        <v>16</v>
      </c>
    </row>
    <row r="53">
      <c r="A53" s="28" t="s">
        <v>181</v>
      </c>
      <c r="B53" s="58" t="s">
        <v>32</v>
      </c>
      <c r="C53" s="58" t="n">
        <v>44</v>
      </c>
      <c r="D53" s="58" t="n">
        <v>49</v>
      </c>
      <c r="E53" s="58" t="n">
        <v>55</v>
      </c>
      <c r="F53" s="58" t="n">
        <v>44</v>
      </c>
      <c r="G53" s="58" t="n">
        <v>341</v>
      </c>
    </row>
    <row r="54">
      <c r="A54" s="28" t="s">
        <v>193</v>
      </c>
      <c r="B54" s="58" t="s">
        <v>410</v>
      </c>
      <c r="C54" s="58" t="n">
        <v>19</v>
      </c>
      <c r="D54" s="58" t="n">
        <v>30</v>
      </c>
      <c r="E54" s="58" t="n">
        <v>12</v>
      </c>
      <c r="F54" s="58" t="n">
        <v>19</v>
      </c>
      <c r="G54" s="58" t="n">
        <v>337</v>
      </c>
    </row>
    <row r="55">
      <c r="A55" s="28" t="s">
        <v>193</v>
      </c>
      <c r="B55" s="58" t="s">
        <v>411</v>
      </c>
      <c r="C55" s="58" t="n">
        <v>10</v>
      </c>
      <c r="D55" s="58" t="n">
        <v>18</v>
      </c>
      <c r="E55" s="58" t="n">
        <v>12</v>
      </c>
      <c r="F55" s="58" t="n">
        <v>10</v>
      </c>
      <c r="G55" s="58" t="n">
        <v>174</v>
      </c>
    </row>
    <row r="56">
      <c r="A56" s="28" t="s">
        <v>193</v>
      </c>
      <c r="B56" s="58" t="s">
        <v>412</v>
      </c>
      <c r="C56" s="58" t="n">
        <v>3</v>
      </c>
      <c r="D56" s="58" t="n">
        <v>17</v>
      </c>
      <c r="E56" s="58" t="n">
        <v>4</v>
      </c>
      <c r="F56" s="58" t="n">
        <v>3</v>
      </c>
      <c r="G56" s="58" t="n">
        <v>141</v>
      </c>
    </row>
    <row r="57">
      <c r="A57" s="28" t="s">
        <v>193</v>
      </c>
      <c r="B57" s="58" t="s">
        <v>245</v>
      </c>
      <c r="C57" s="58" t="n">
        <v>0</v>
      </c>
      <c r="D57" s="58" t="n">
        <v>0</v>
      </c>
      <c r="E57" s="58" t="n">
        <v>6</v>
      </c>
      <c r="F57" s="58" t="n">
        <v>0</v>
      </c>
      <c r="G57" s="58" t="n">
        <v>205</v>
      </c>
    </row>
    <row r="58">
      <c r="A58" s="28" t="s">
        <v>193</v>
      </c>
      <c r="B58" s="58" t="s">
        <v>32</v>
      </c>
      <c r="C58" s="58" t="n">
        <v>32</v>
      </c>
      <c r="D58" s="58" t="n">
        <v>65</v>
      </c>
      <c r="E58" s="58" t="n">
        <v>34</v>
      </c>
      <c r="F58" s="58" t="n">
        <v>32</v>
      </c>
      <c r="G58" s="58" t="n">
        <v>857</v>
      </c>
    </row>
    <row r="59">
      <c r="A59" s="28" t="s">
        <v>194</v>
      </c>
      <c r="B59" s="58" t="s">
        <v>413</v>
      </c>
      <c r="C59" s="58" t="n">
        <v>17</v>
      </c>
      <c r="D59" s="58" t="n">
        <v>19</v>
      </c>
      <c r="E59" s="58" t="n">
        <v>0</v>
      </c>
      <c r="F59" s="58" t="n">
        <v>17</v>
      </c>
      <c r="G59" s="58" t="n">
        <v>152</v>
      </c>
    </row>
    <row r="60">
      <c r="A60" s="28" t="s">
        <v>194</v>
      </c>
      <c r="B60" s="58" t="s">
        <v>414</v>
      </c>
      <c r="C60" s="58" t="n">
        <v>7</v>
      </c>
      <c r="D60" s="58" t="n">
        <v>11</v>
      </c>
      <c r="E60" s="58" t="n">
        <v>1</v>
      </c>
      <c r="F60" s="58" t="n">
        <v>7</v>
      </c>
      <c r="G60" s="58" t="n">
        <v>36</v>
      </c>
    </row>
    <row r="61">
      <c r="A61" s="28" t="s">
        <v>194</v>
      </c>
      <c r="B61" s="58" t="s">
        <v>415</v>
      </c>
      <c r="C61" s="58" t="n">
        <v>4</v>
      </c>
      <c r="D61" s="58" t="n">
        <v>26</v>
      </c>
      <c r="E61" s="58" t="n">
        <v>0</v>
      </c>
      <c r="F61" s="58" t="n">
        <v>4</v>
      </c>
      <c r="G61" s="58" t="n">
        <v>44</v>
      </c>
    </row>
    <row r="62">
      <c r="A62" s="28" t="s">
        <v>194</v>
      </c>
      <c r="B62" s="58" t="s">
        <v>245</v>
      </c>
      <c r="C62" s="58" t="n">
        <v>1</v>
      </c>
      <c r="D62" s="58" t="n">
        <v>4</v>
      </c>
      <c r="E62" s="58" t="n">
        <v>108</v>
      </c>
      <c r="F62" s="58" t="n">
        <v>1</v>
      </c>
      <c r="G62" s="58" t="n">
        <v>471</v>
      </c>
    </row>
    <row r="63">
      <c r="A63" s="28" t="s">
        <v>194</v>
      </c>
      <c r="B63" s="58" t="s">
        <v>32</v>
      </c>
      <c r="C63" s="58" t="n">
        <v>29</v>
      </c>
      <c r="D63" s="58" t="n">
        <v>60</v>
      </c>
      <c r="E63" s="58" t="n">
        <v>109</v>
      </c>
      <c r="F63" s="58" t="n">
        <v>29</v>
      </c>
      <c r="G63" s="58" t="n">
        <v>703</v>
      </c>
    </row>
    <row r="64">
      <c r="A64" s="28" t="s">
        <v>195</v>
      </c>
      <c r="B64" s="58" t="s">
        <v>416</v>
      </c>
      <c r="C64" s="58" t="n">
        <v>20</v>
      </c>
      <c r="D64" s="58" t="n">
        <v>0</v>
      </c>
      <c r="E64" s="58" t="n">
        <v>0</v>
      </c>
      <c r="F64" s="58" t="n">
        <v>20</v>
      </c>
      <c r="G64" s="58" t="n">
        <v>22</v>
      </c>
    </row>
    <row r="65">
      <c r="A65" s="28" t="s">
        <v>195</v>
      </c>
      <c r="B65" s="58" t="s">
        <v>245</v>
      </c>
      <c r="C65" s="58" t="n">
        <v>0</v>
      </c>
      <c r="D65" s="58" t="n">
        <v>0</v>
      </c>
      <c r="E65" s="58" t="n">
        <v>0</v>
      </c>
      <c r="F65" s="58" t="n">
        <v>0</v>
      </c>
      <c r="G65" s="58" t="n">
        <v>6</v>
      </c>
    </row>
    <row r="66">
      <c r="A66" s="28" t="s">
        <v>195</v>
      </c>
      <c r="B66" s="58" t="s">
        <v>32</v>
      </c>
      <c r="C66" s="58" t="n">
        <v>20</v>
      </c>
      <c r="D66" s="58" t="n">
        <v>0</v>
      </c>
      <c r="E66" s="58" t="n">
        <v>0</v>
      </c>
      <c r="F66" s="58" t="n">
        <v>20</v>
      </c>
      <c r="G66" s="58" t="n">
        <v>28</v>
      </c>
    </row>
    <row r="67">
      <c r="A67" s="28" t="s">
        <v>196</v>
      </c>
      <c r="B67" s="58" t="s">
        <v>417</v>
      </c>
      <c r="C67" s="58" t="n">
        <v>11</v>
      </c>
      <c r="D67" s="58" t="n">
        <v>9</v>
      </c>
      <c r="E67" s="58" t="n">
        <v>29</v>
      </c>
      <c r="F67" s="58" t="n">
        <v>11</v>
      </c>
      <c r="G67" s="58" t="n">
        <v>141</v>
      </c>
    </row>
    <row r="68">
      <c r="A68" s="28" t="s">
        <v>196</v>
      </c>
      <c r="B68" s="58" t="s">
        <v>32</v>
      </c>
      <c r="C68" s="58" t="n">
        <v>11</v>
      </c>
      <c r="D68" s="58" t="n">
        <v>9</v>
      </c>
      <c r="E68" s="58" t="n">
        <v>29</v>
      </c>
      <c r="F68" s="58" t="n">
        <v>11</v>
      </c>
      <c r="G68" s="58" t="n">
        <v>141</v>
      </c>
    </row>
    <row r="69">
      <c r="A69" s="28" t="s">
        <v>197</v>
      </c>
      <c r="B69" s="58" t="s">
        <v>418</v>
      </c>
      <c r="C69" s="58" t="n">
        <v>10</v>
      </c>
      <c r="D69" s="58" t="n">
        <v>3</v>
      </c>
      <c r="E69" s="58" t="n">
        <v>17</v>
      </c>
      <c r="F69" s="58" t="n">
        <v>10</v>
      </c>
      <c r="G69" s="58" t="n">
        <v>109</v>
      </c>
    </row>
    <row r="70">
      <c r="A70" s="28" t="s">
        <v>197</v>
      </c>
      <c r="B70" s="58" t="s">
        <v>32</v>
      </c>
      <c r="C70" s="58" t="n">
        <v>10</v>
      </c>
      <c r="D70" s="58" t="n">
        <v>3</v>
      </c>
      <c r="E70" s="58" t="n">
        <v>17</v>
      </c>
      <c r="F70" s="58" t="n">
        <v>10</v>
      </c>
      <c r="G70" s="58" t="n">
        <v>109</v>
      </c>
    </row>
    <row r="71">
      <c r="A71" s="28" t="s">
        <v>198</v>
      </c>
      <c r="B71" s="58" t="s">
        <v>419</v>
      </c>
      <c r="C71" s="58" t="n">
        <v>5</v>
      </c>
      <c r="D71" s="58" t="n">
        <v>0</v>
      </c>
      <c r="E71" s="58" t="n">
        <v>15</v>
      </c>
      <c r="F71" s="58" t="n">
        <v>5</v>
      </c>
      <c r="G71" s="58" t="n">
        <v>264</v>
      </c>
    </row>
    <row r="72">
      <c r="A72" s="28" t="s">
        <v>198</v>
      </c>
      <c r="B72" s="58" t="s">
        <v>420</v>
      </c>
      <c r="C72" s="58" t="n">
        <v>2</v>
      </c>
      <c r="D72" s="58" t="n">
        <v>0</v>
      </c>
      <c r="E72" s="58" t="n">
        <v>5</v>
      </c>
      <c r="F72" s="58" t="n">
        <v>2</v>
      </c>
      <c r="G72" s="58" t="n">
        <v>19</v>
      </c>
    </row>
    <row r="73">
      <c r="A73" s="28" t="s">
        <v>198</v>
      </c>
      <c r="B73" s="58" t="s">
        <v>390</v>
      </c>
      <c r="C73" s="58" t="n">
        <v>1</v>
      </c>
      <c r="D73" s="58" t="n">
        <v>0</v>
      </c>
      <c r="E73" s="58" t="n">
        <v>0</v>
      </c>
      <c r="F73" s="58" t="n">
        <v>1</v>
      </c>
      <c r="G73" s="58" t="n">
        <v>60</v>
      </c>
    </row>
    <row r="74">
      <c r="A74" s="28" t="s">
        <v>198</v>
      </c>
      <c r="B74" s="58" t="s">
        <v>245</v>
      </c>
      <c r="C74" s="58" t="n">
        <v>0</v>
      </c>
      <c r="D74" s="58" t="n">
        <v>0</v>
      </c>
      <c r="E74" s="58" t="n">
        <v>1021</v>
      </c>
      <c r="F74" s="58" t="n">
        <v>0</v>
      </c>
      <c r="G74" s="58" t="n">
        <v>152</v>
      </c>
    </row>
    <row r="75">
      <c r="A75" s="28" t="s">
        <v>198</v>
      </c>
      <c r="B75" s="58" t="s">
        <v>32</v>
      </c>
      <c r="C75" s="58" t="n">
        <v>8</v>
      </c>
      <c r="D75" s="58" t="n">
        <v>0</v>
      </c>
      <c r="E75" s="58" t="n">
        <v>1041</v>
      </c>
      <c r="F75" s="58" t="n">
        <v>8</v>
      </c>
      <c r="G75" s="58" t="n">
        <v>495</v>
      </c>
    </row>
    <row r="76">
      <c r="A76" s="28" t="s">
        <v>210</v>
      </c>
      <c r="B76" s="58" t="s">
        <v>421</v>
      </c>
      <c r="C76" s="58" t="n">
        <v>4</v>
      </c>
      <c r="D76" s="58" t="n">
        <v>3</v>
      </c>
      <c r="E76" s="58" t="n">
        <v>6</v>
      </c>
      <c r="F76" s="58" t="n">
        <v>4</v>
      </c>
      <c r="G76" s="58" t="n">
        <v>23</v>
      </c>
    </row>
    <row r="77">
      <c r="A77" s="28" t="s">
        <v>210</v>
      </c>
      <c r="B77" s="58" t="s">
        <v>422</v>
      </c>
      <c r="C77" s="58" t="n">
        <v>2</v>
      </c>
      <c r="D77" s="58" t="n">
        <v>22</v>
      </c>
      <c r="E77" s="58" t="n">
        <v>12</v>
      </c>
      <c r="F77" s="58" t="n">
        <v>2</v>
      </c>
      <c r="G77" s="58" t="n">
        <v>147</v>
      </c>
    </row>
    <row r="78">
      <c r="A78" s="28" t="s">
        <v>210</v>
      </c>
      <c r="B78" s="58" t="s">
        <v>423</v>
      </c>
      <c r="C78" s="58" t="n">
        <v>1</v>
      </c>
      <c r="D78" s="58" t="n">
        <v>0</v>
      </c>
      <c r="E78" s="58" t="n">
        <v>2</v>
      </c>
      <c r="F78" s="58" t="n">
        <v>1</v>
      </c>
      <c r="G78" s="58" t="n">
        <v>40</v>
      </c>
    </row>
    <row r="79">
      <c r="A79" s="28" t="s">
        <v>210</v>
      </c>
      <c r="B79" s="58" t="s">
        <v>245</v>
      </c>
      <c r="C79" s="58" t="n">
        <v>0</v>
      </c>
      <c r="D79" s="58" t="n">
        <v>0</v>
      </c>
      <c r="E79" s="58" t="n">
        <v>0</v>
      </c>
      <c r="F79" s="58" t="n">
        <v>0</v>
      </c>
      <c r="G79" s="58" t="n">
        <v>6</v>
      </c>
    </row>
    <row r="80">
      <c r="A80" s="28" t="s">
        <v>210</v>
      </c>
      <c r="B80" s="58" t="s">
        <v>32</v>
      </c>
      <c r="C80" s="58" t="n">
        <v>7</v>
      </c>
      <c r="D80" s="58" t="n">
        <v>25</v>
      </c>
      <c r="E80" s="58" t="n">
        <v>20</v>
      </c>
      <c r="F80" s="58" t="n">
        <v>7</v>
      </c>
      <c r="G80" s="58" t="n">
        <v>216</v>
      </c>
    </row>
    <row r="81">
      <c r="A81" s="28" t="s">
        <v>323</v>
      </c>
      <c r="B81" s="58" t="s">
        <v>32</v>
      </c>
      <c r="C81" s="58" t="n">
        <v>12</v>
      </c>
      <c r="D81" s="58" t="n">
        <v>52</v>
      </c>
      <c r="E81" s="58" t="n">
        <v>70</v>
      </c>
      <c r="F81" s="58" t="n">
        <v>12</v>
      </c>
      <c r="G81" s="58" t="n">
        <v>564</v>
      </c>
    </row>
    <row r="82">
      <c r="A82" s="53" t="s">
        <v>32</v>
      </c>
      <c r="B82" s="59" t="s">
        <v>32</v>
      </c>
      <c r="C82" s="59" t="n">
        <v>1043</v>
      </c>
      <c r="D82" s="59" t="n">
        <v>1147</v>
      </c>
      <c r="E82" s="59" t="n">
        <v>2942</v>
      </c>
      <c r="F82" s="59" t="n">
        <v>1043</v>
      </c>
      <c r="G82" s="59" t="n">
        <v>14785</v>
      </c>
    </row>
    <row r="83">
      <c r="A83" s="28" t="s">
        <v>165</v>
      </c>
      <c r="B83" s="28"/>
      <c r="C83" s="28"/>
      <c r="D83" s="28"/>
      <c r="E83" s="28"/>
      <c r="F83" s="28"/>
      <c r="G83" s="28"/>
    </row>
    <row r="84">
      <c r="A84" s="28" t="s">
        <v>61</v>
      </c>
      <c r="B84" s="28"/>
      <c r="C84" s="28"/>
      <c r="D84" s="28"/>
      <c r="E84" s="28"/>
      <c r="F84" s="28"/>
      <c r="G84" s="28"/>
    </row>
  </sheetData>
  <sheetProtection sheet="1"/>
  <mergeCells count="20">
    <mergeCell ref="B1:E1"/>
    <mergeCell ref="A11:A16"/>
    <mergeCell ref="A17:A21"/>
    <mergeCell ref="A22:A26"/>
    <mergeCell ref="A27:A32"/>
    <mergeCell ref="A33:A39"/>
    <mergeCell ref="A40:A43"/>
    <mergeCell ref="A44:A48"/>
    <mergeCell ref="A49:A53"/>
    <mergeCell ref="A54:A58"/>
    <mergeCell ref="A59:A63"/>
    <mergeCell ref="A64:A66"/>
    <mergeCell ref="A67:A68"/>
    <mergeCell ref="A69:A70"/>
    <mergeCell ref="A71:A75"/>
    <mergeCell ref="A76:A80"/>
    <mergeCell ref="A81:A81"/>
    <mergeCell ref="A82:A82"/>
    <mergeCell ref="A83:G83"/>
    <mergeCell ref="A84:G84"/>
  </mergeCells>
  <hyperlinks>
    <hyperlink ref="A7" r:id="rId1h"/>
  </hyperlinks>
  <pageMargins left="0.7" right="0.7" top="0.75" bottom="0.75" header="0.3" footer="0.3"/>
  <pageSetup paperSize="9" orientation="portrait" r:id="rId2"/>
  <drawing r:id="rId1"/>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425</v>
      </c>
    </row>
    <row r="6" ht="15.95" customHeight="1">
      <c r="A6" s="16" t="s">
        <v>27</v>
      </c>
    </row>
    <row r="7" ht="15" customHeight="1">
      <c r="A7" s="9" t="s">
        <v>25</v>
      </c>
    </row>
    <row r="9">
      <c r="A9" s="23"/>
      <c r="B9" s="23"/>
      <c r="C9" s="23"/>
      <c r="D9" s="23"/>
      <c r="E9" s="23"/>
      <c r="F9" s="23"/>
      <c r="G9" s="23"/>
    </row>
    <row r="10">
      <c r="A10" s="60" t="s">
        <v>99</v>
      </c>
      <c r="B10" s="60" t="s">
        <v>237</v>
      </c>
      <c r="C10" s="26" t="s">
        <v>33</v>
      </c>
      <c r="D10" s="26" t="s">
        <v>34</v>
      </c>
      <c r="E10" s="26" t="s">
        <v>45</v>
      </c>
      <c r="F10" s="26" t="s">
        <v>100</v>
      </c>
      <c r="G10" s="26" t="s">
        <v>101</v>
      </c>
    </row>
    <row r="11">
      <c r="A11" s="28" t="s">
        <v>202</v>
      </c>
      <c r="B11" s="60" t="s">
        <v>426</v>
      </c>
      <c r="C11" s="60" t="n">
        <v>71</v>
      </c>
      <c r="D11" s="60" t="n">
        <v>44</v>
      </c>
      <c r="E11" s="60" t="n">
        <v>33</v>
      </c>
      <c r="F11" s="60" t="n">
        <v>71</v>
      </c>
      <c r="G11" s="60" t="n">
        <v>562</v>
      </c>
    </row>
    <row r="12">
      <c r="A12" s="28" t="s">
        <v>202</v>
      </c>
      <c r="B12" s="60" t="s">
        <v>245</v>
      </c>
      <c r="C12" s="60" t="n">
        <v>2</v>
      </c>
      <c r="D12" s="60" t="n">
        <v>0</v>
      </c>
      <c r="E12" s="60" t="n">
        <v>0</v>
      </c>
      <c r="F12" s="60" t="n">
        <v>2</v>
      </c>
      <c r="G12" s="60" t="n">
        <v>3</v>
      </c>
    </row>
    <row r="13">
      <c r="A13" s="28" t="s">
        <v>202</v>
      </c>
      <c r="B13" s="60" t="s">
        <v>32</v>
      </c>
      <c r="C13" s="60" t="n">
        <v>73</v>
      </c>
      <c r="D13" s="60" t="n">
        <v>44</v>
      </c>
      <c r="E13" s="60" t="n">
        <v>33</v>
      </c>
      <c r="F13" s="60" t="n">
        <v>73</v>
      </c>
      <c r="G13" s="60" t="n">
        <v>565</v>
      </c>
    </row>
    <row r="14">
      <c r="A14" s="28" t="s">
        <v>203</v>
      </c>
      <c r="B14" s="60" t="s">
        <v>427</v>
      </c>
      <c r="C14" s="60" t="n">
        <v>28</v>
      </c>
      <c r="D14" s="60" t="n">
        <v>24</v>
      </c>
      <c r="E14" s="60" t="n">
        <v>16</v>
      </c>
      <c r="F14" s="60" t="n">
        <v>28</v>
      </c>
      <c r="G14" s="60" t="n">
        <v>151</v>
      </c>
    </row>
    <row r="15">
      <c r="A15" s="28" t="s">
        <v>203</v>
      </c>
      <c r="B15" s="60" t="s">
        <v>428</v>
      </c>
      <c r="C15" s="60" t="n">
        <v>19</v>
      </c>
      <c r="D15" s="60" t="n">
        <v>11</v>
      </c>
      <c r="E15" s="60" t="n">
        <v>19</v>
      </c>
      <c r="F15" s="60" t="n">
        <v>19</v>
      </c>
      <c r="G15" s="60" t="n">
        <v>115</v>
      </c>
    </row>
    <row r="16">
      <c r="A16" s="28" t="s">
        <v>203</v>
      </c>
      <c r="B16" s="60" t="s">
        <v>429</v>
      </c>
      <c r="C16" s="60" t="n">
        <v>4</v>
      </c>
      <c r="D16" s="60" t="n">
        <v>2</v>
      </c>
      <c r="E16" s="60" t="n">
        <v>0</v>
      </c>
      <c r="F16" s="60" t="n">
        <v>4</v>
      </c>
      <c r="G16" s="60" t="n">
        <v>25</v>
      </c>
    </row>
    <row r="17">
      <c r="A17" s="28" t="s">
        <v>203</v>
      </c>
      <c r="B17" s="60" t="s">
        <v>430</v>
      </c>
      <c r="C17" s="60" t="n">
        <v>3</v>
      </c>
      <c r="D17" s="60" t="n">
        <v>9</v>
      </c>
      <c r="E17" s="60" t="n">
        <v>4</v>
      </c>
      <c r="F17" s="60" t="n">
        <v>3</v>
      </c>
      <c r="G17" s="60" t="n">
        <v>79</v>
      </c>
    </row>
    <row r="18">
      <c r="A18" s="28" t="s">
        <v>203</v>
      </c>
      <c r="B18" s="60" t="s">
        <v>245</v>
      </c>
      <c r="C18" s="60" t="n">
        <v>0</v>
      </c>
      <c r="D18" s="60" t="n">
        <v>0</v>
      </c>
      <c r="E18" s="60" t="n">
        <v>0</v>
      </c>
      <c r="F18" s="60" t="n">
        <v>0</v>
      </c>
      <c r="G18" s="60" t="n">
        <v>1</v>
      </c>
    </row>
    <row r="19">
      <c r="A19" s="28" t="s">
        <v>203</v>
      </c>
      <c r="B19" s="60" t="s">
        <v>32</v>
      </c>
      <c r="C19" s="60" t="n">
        <v>54</v>
      </c>
      <c r="D19" s="60" t="n">
        <v>46</v>
      </c>
      <c r="E19" s="60" t="n">
        <v>39</v>
      </c>
      <c r="F19" s="60" t="n">
        <v>54</v>
      </c>
      <c r="G19" s="60" t="n">
        <v>371</v>
      </c>
    </row>
    <row r="20">
      <c r="A20" s="28" t="s">
        <v>169</v>
      </c>
      <c r="B20" s="60" t="s">
        <v>358</v>
      </c>
      <c r="C20" s="60" t="n">
        <v>44</v>
      </c>
      <c r="D20" s="60" t="n">
        <v>25</v>
      </c>
      <c r="E20" s="60" t="n">
        <v>47</v>
      </c>
      <c r="F20" s="60" t="n">
        <v>44</v>
      </c>
      <c r="G20" s="60" t="n">
        <v>309</v>
      </c>
    </row>
    <row r="21">
      <c r="A21" s="28" t="s">
        <v>169</v>
      </c>
      <c r="B21" s="60" t="s">
        <v>32</v>
      </c>
      <c r="C21" s="60" t="n">
        <v>44</v>
      </c>
      <c r="D21" s="60" t="n">
        <v>25</v>
      </c>
      <c r="E21" s="60" t="n">
        <v>47</v>
      </c>
      <c r="F21" s="60" t="n">
        <v>44</v>
      </c>
      <c r="G21" s="60" t="n">
        <v>309</v>
      </c>
    </row>
    <row r="22">
      <c r="A22" s="28" t="s">
        <v>180</v>
      </c>
      <c r="B22" s="60" t="s">
        <v>431</v>
      </c>
      <c r="C22" s="60" t="n">
        <v>37</v>
      </c>
      <c r="D22" s="60" t="n">
        <v>22</v>
      </c>
      <c r="E22" s="60" t="n">
        <v>20</v>
      </c>
      <c r="F22" s="60" t="n">
        <v>37</v>
      </c>
      <c r="G22" s="60" t="n">
        <v>273</v>
      </c>
    </row>
    <row r="23">
      <c r="A23" s="28" t="s">
        <v>180</v>
      </c>
      <c r="B23" s="60" t="s">
        <v>32</v>
      </c>
      <c r="C23" s="60" t="n">
        <v>37</v>
      </c>
      <c r="D23" s="60" t="n">
        <v>22</v>
      </c>
      <c r="E23" s="60" t="n">
        <v>20</v>
      </c>
      <c r="F23" s="60" t="n">
        <v>37</v>
      </c>
      <c r="G23" s="60" t="n">
        <v>273</v>
      </c>
    </row>
    <row r="24">
      <c r="A24" s="28" t="s">
        <v>190</v>
      </c>
      <c r="B24" s="60" t="s">
        <v>432</v>
      </c>
      <c r="C24" s="60" t="n">
        <v>24</v>
      </c>
      <c r="D24" s="60" t="n">
        <v>2</v>
      </c>
      <c r="E24" s="60" t="n">
        <v>16</v>
      </c>
      <c r="F24" s="60" t="n">
        <v>24</v>
      </c>
      <c r="G24" s="60" t="n">
        <v>60</v>
      </c>
    </row>
    <row r="25">
      <c r="A25" s="28" t="s">
        <v>190</v>
      </c>
      <c r="B25" s="60" t="s">
        <v>245</v>
      </c>
      <c r="C25" s="60" t="n">
        <v>1</v>
      </c>
      <c r="D25" s="60" t="n">
        <v>1</v>
      </c>
      <c r="E25" s="60" t="n">
        <v>0</v>
      </c>
      <c r="F25" s="60" t="n">
        <v>1</v>
      </c>
      <c r="G25" s="60" t="n">
        <v>21</v>
      </c>
    </row>
    <row r="26">
      <c r="A26" s="28" t="s">
        <v>190</v>
      </c>
      <c r="B26" s="60" t="s">
        <v>32</v>
      </c>
      <c r="C26" s="60" t="n">
        <v>25</v>
      </c>
      <c r="D26" s="60" t="n">
        <v>3</v>
      </c>
      <c r="E26" s="60" t="n">
        <v>16</v>
      </c>
      <c r="F26" s="60" t="n">
        <v>25</v>
      </c>
      <c r="G26" s="60" t="n">
        <v>81</v>
      </c>
    </row>
    <row r="27">
      <c r="A27" s="28" t="s">
        <v>205</v>
      </c>
      <c r="B27" s="60" t="s">
        <v>433</v>
      </c>
      <c r="C27" s="60" t="n">
        <v>12</v>
      </c>
      <c r="D27" s="60" t="n">
        <v>10</v>
      </c>
      <c r="E27" s="60" t="n">
        <v>16</v>
      </c>
      <c r="F27" s="60" t="n">
        <v>12</v>
      </c>
      <c r="G27" s="60" t="n">
        <v>162</v>
      </c>
    </row>
    <row r="28">
      <c r="A28" s="28" t="s">
        <v>205</v>
      </c>
      <c r="B28" s="60" t="s">
        <v>434</v>
      </c>
      <c r="C28" s="60" t="n">
        <v>3</v>
      </c>
      <c r="D28" s="60" t="n">
        <v>0</v>
      </c>
      <c r="E28" s="60" t="n">
        <v>0</v>
      </c>
      <c r="F28" s="60" t="n">
        <v>3</v>
      </c>
      <c r="G28" s="60" t="n">
        <v>13</v>
      </c>
    </row>
    <row r="29">
      <c r="A29" s="28" t="s">
        <v>205</v>
      </c>
      <c r="B29" s="60" t="s">
        <v>32</v>
      </c>
      <c r="C29" s="60" t="n">
        <v>15</v>
      </c>
      <c r="D29" s="60" t="n">
        <v>10</v>
      </c>
      <c r="E29" s="60" t="n">
        <v>16</v>
      </c>
      <c r="F29" s="60" t="n">
        <v>15</v>
      </c>
      <c r="G29" s="60" t="n">
        <v>175</v>
      </c>
    </row>
    <row r="30">
      <c r="A30" s="28" t="s">
        <v>204</v>
      </c>
      <c r="B30" s="60" t="s">
        <v>435</v>
      </c>
      <c r="C30" s="60" t="n">
        <v>15</v>
      </c>
      <c r="D30" s="60" t="n">
        <v>0</v>
      </c>
      <c r="E30" s="60" t="n">
        <v>0</v>
      </c>
      <c r="F30" s="60" t="n">
        <v>15</v>
      </c>
      <c r="G30" s="60" t="n">
        <v>22</v>
      </c>
    </row>
    <row r="31">
      <c r="A31" s="28" t="s">
        <v>204</v>
      </c>
      <c r="B31" s="60" t="s">
        <v>245</v>
      </c>
      <c r="C31" s="60" t="n">
        <v>0</v>
      </c>
      <c r="D31" s="60" t="n">
        <v>0</v>
      </c>
      <c r="E31" s="60" t="n">
        <v>0</v>
      </c>
      <c r="F31" s="60" t="n">
        <v>0</v>
      </c>
      <c r="G31" s="60" t="n">
        <v>0</v>
      </c>
    </row>
    <row r="32">
      <c r="A32" s="28" t="s">
        <v>204</v>
      </c>
      <c r="B32" s="60" t="s">
        <v>32</v>
      </c>
      <c r="C32" s="60" t="n">
        <v>15</v>
      </c>
      <c r="D32" s="60" t="n">
        <v>0</v>
      </c>
      <c r="E32" s="60" t="n">
        <v>0</v>
      </c>
      <c r="F32" s="60" t="n">
        <v>15</v>
      </c>
      <c r="G32" s="60" t="n">
        <v>22</v>
      </c>
    </row>
    <row r="33">
      <c r="A33" s="28" t="s">
        <v>187</v>
      </c>
      <c r="B33" s="60" t="s">
        <v>436</v>
      </c>
      <c r="C33" s="60" t="n">
        <v>3</v>
      </c>
      <c r="D33" s="60" t="n">
        <v>5</v>
      </c>
      <c r="E33" s="60" t="n">
        <v>1</v>
      </c>
      <c r="F33" s="60" t="n">
        <v>3</v>
      </c>
      <c r="G33" s="60" t="n">
        <v>58</v>
      </c>
    </row>
    <row r="34">
      <c r="A34" s="28" t="s">
        <v>187</v>
      </c>
      <c r="B34" s="60" t="s">
        <v>437</v>
      </c>
      <c r="C34" s="60" t="n">
        <v>2</v>
      </c>
      <c r="D34" s="60" t="n">
        <v>1</v>
      </c>
      <c r="E34" s="60" t="n">
        <v>0</v>
      </c>
      <c r="F34" s="60" t="n">
        <v>2</v>
      </c>
      <c r="G34" s="60" t="n">
        <v>13</v>
      </c>
    </row>
    <row r="35">
      <c r="A35" s="28" t="s">
        <v>187</v>
      </c>
      <c r="B35" s="60" t="s">
        <v>245</v>
      </c>
      <c r="C35" s="60" t="n">
        <v>0</v>
      </c>
      <c r="D35" s="60" t="n">
        <v>2</v>
      </c>
      <c r="E35" s="60" t="n">
        <v>0</v>
      </c>
      <c r="F35" s="60" t="n">
        <v>0</v>
      </c>
      <c r="G35" s="60" t="n">
        <v>30</v>
      </c>
    </row>
    <row r="36">
      <c r="A36" s="28" t="s">
        <v>187</v>
      </c>
      <c r="B36" s="60" t="s">
        <v>32</v>
      </c>
      <c r="C36" s="60" t="n">
        <v>5</v>
      </c>
      <c r="D36" s="60" t="n">
        <v>8</v>
      </c>
      <c r="E36" s="60" t="n">
        <v>1</v>
      </c>
      <c r="F36" s="60" t="n">
        <v>5</v>
      </c>
      <c r="G36" s="60" t="n">
        <v>101</v>
      </c>
    </row>
    <row r="37">
      <c r="A37" s="28" t="s">
        <v>206</v>
      </c>
      <c r="B37" s="60" t="s">
        <v>438</v>
      </c>
      <c r="C37" s="60" t="n">
        <v>5</v>
      </c>
      <c r="D37" s="60" t="n">
        <v>2</v>
      </c>
      <c r="E37" s="60" t="n">
        <v>1</v>
      </c>
      <c r="F37" s="60" t="n">
        <v>5</v>
      </c>
      <c r="G37" s="60" t="n">
        <v>23</v>
      </c>
    </row>
    <row r="38">
      <c r="A38" s="28" t="s">
        <v>206</v>
      </c>
      <c r="B38" s="60" t="s">
        <v>245</v>
      </c>
      <c r="C38" s="60" t="n">
        <v>0</v>
      </c>
      <c r="D38" s="60" t="n">
        <v>0</v>
      </c>
      <c r="E38" s="60" t="n">
        <v>0</v>
      </c>
      <c r="F38" s="60" t="n">
        <v>0</v>
      </c>
      <c r="G38" s="60" t="n">
        <v>0</v>
      </c>
    </row>
    <row r="39">
      <c r="A39" s="28" t="s">
        <v>206</v>
      </c>
      <c r="B39" s="60" t="s">
        <v>32</v>
      </c>
      <c r="C39" s="60" t="n">
        <v>5</v>
      </c>
      <c r="D39" s="60" t="n">
        <v>2</v>
      </c>
      <c r="E39" s="60" t="n">
        <v>1</v>
      </c>
      <c r="F39" s="60" t="n">
        <v>5</v>
      </c>
      <c r="G39" s="60" t="n">
        <v>23</v>
      </c>
    </row>
    <row r="40">
      <c r="A40" s="28" t="s">
        <v>207</v>
      </c>
      <c r="B40" s="60" t="s">
        <v>439</v>
      </c>
      <c r="C40" s="60" t="n">
        <v>5</v>
      </c>
      <c r="D40" s="60" t="n">
        <v>0</v>
      </c>
      <c r="E40" s="60" t="n">
        <v>0</v>
      </c>
      <c r="F40" s="60" t="n">
        <v>5</v>
      </c>
      <c r="G40" s="60" t="n">
        <v>16</v>
      </c>
    </row>
    <row r="41">
      <c r="A41" s="28" t="s">
        <v>207</v>
      </c>
      <c r="B41" s="60" t="s">
        <v>245</v>
      </c>
      <c r="C41" s="60" t="n">
        <v>0</v>
      </c>
      <c r="D41" s="60" t="n">
        <v>0</v>
      </c>
      <c r="E41" s="60" t="n">
        <v>0</v>
      </c>
      <c r="F41" s="60" t="n">
        <v>0</v>
      </c>
      <c r="G41" s="60" t="n">
        <v>14</v>
      </c>
    </row>
    <row r="42">
      <c r="A42" s="28" t="s">
        <v>207</v>
      </c>
      <c r="B42" s="60" t="s">
        <v>32</v>
      </c>
      <c r="C42" s="60" t="n">
        <v>5</v>
      </c>
      <c r="D42" s="60" t="n">
        <v>0</v>
      </c>
      <c r="E42" s="60" t="n">
        <v>0</v>
      </c>
      <c r="F42" s="60" t="n">
        <v>5</v>
      </c>
      <c r="G42" s="60" t="n">
        <v>30</v>
      </c>
    </row>
    <row r="43">
      <c r="A43" s="28" t="s">
        <v>117</v>
      </c>
      <c r="B43" s="60" t="s">
        <v>359</v>
      </c>
      <c r="C43" s="60" t="n">
        <v>4</v>
      </c>
      <c r="D43" s="60" t="n">
        <v>2</v>
      </c>
      <c r="E43" s="60" t="n">
        <v>10</v>
      </c>
      <c r="F43" s="60" t="n">
        <v>4</v>
      </c>
      <c r="G43" s="60" t="n">
        <v>59</v>
      </c>
    </row>
    <row r="44">
      <c r="A44" s="28" t="s">
        <v>117</v>
      </c>
      <c r="B44" s="60" t="s">
        <v>32</v>
      </c>
      <c r="C44" s="60" t="n">
        <v>4</v>
      </c>
      <c r="D44" s="60" t="n">
        <v>2</v>
      </c>
      <c r="E44" s="60" t="n">
        <v>10</v>
      </c>
      <c r="F44" s="60" t="n">
        <v>4</v>
      </c>
      <c r="G44" s="60" t="n">
        <v>59</v>
      </c>
    </row>
    <row r="45">
      <c r="A45" s="28" t="s">
        <v>208</v>
      </c>
      <c r="B45" s="60" t="s">
        <v>440</v>
      </c>
      <c r="C45" s="60" t="n">
        <v>3</v>
      </c>
      <c r="D45" s="60" t="n">
        <v>0</v>
      </c>
      <c r="E45" s="60" t="n">
        <v>0</v>
      </c>
      <c r="F45" s="60" t="n">
        <v>3</v>
      </c>
      <c r="G45" s="60" t="n">
        <v>14</v>
      </c>
    </row>
    <row r="46">
      <c r="A46" s="28" t="s">
        <v>208</v>
      </c>
      <c r="B46" s="60" t="s">
        <v>441</v>
      </c>
      <c r="C46" s="60" t="n">
        <v>1</v>
      </c>
      <c r="D46" s="60" t="n">
        <v>0</v>
      </c>
      <c r="E46" s="60" t="n">
        <v>1</v>
      </c>
      <c r="F46" s="60" t="n">
        <v>1</v>
      </c>
      <c r="G46" s="60" t="n">
        <v>33</v>
      </c>
    </row>
    <row r="47">
      <c r="A47" s="28" t="s">
        <v>208</v>
      </c>
      <c r="B47" s="60" t="s">
        <v>245</v>
      </c>
      <c r="C47" s="60" t="n">
        <v>0</v>
      </c>
      <c r="D47" s="60" t="n">
        <v>0</v>
      </c>
      <c r="E47" s="60" t="n">
        <v>0</v>
      </c>
      <c r="F47" s="60" t="n">
        <v>0</v>
      </c>
      <c r="G47" s="60" t="n">
        <v>2</v>
      </c>
    </row>
    <row r="48">
      <c r="A48" s="28" t="s">
        <v>208</v>
      </c>
      <c r="B48" s="60" t="s">
        <v>32</v>
      </c>
      <c r="C48" s="60" t="n">
        <v>4</v>
      </c>
      <c r="D48" s="60" t="n">
        <v>0</v>
      </c>
      <c r="E48" s="60" t="n">
        <v>1</v>
      </c>
      <c r="F48" s="60" t="n">
        <v>4</v>
      </c>
      <c r="G48" s="60" t="n">
        <v>49</v>
      </c>
    </row>
    <row r="49">
      <c r="A49" s="28" t="s">
        <v>209</v>
      </c>
      <c r="B49" s="60" t="s">
        <v>442</v>
      </c>
      <c r="C49" s="60" t="n">
        <v>4</v>
      </c>
      <c r="D49" s="60" t="n">
        <v>0</v>
      </c>
      <c r="E49" s="60" t="n">
        <v>2</v>
      </c>
      <c r="F49" s="60" t="n">
        <v>4</v>
      </c>
      <c r="G49" s="60" t="n">
        <v>19</v>
      </c>
    </row>
    <row r="50">
      <c r="A50" s="28" t="s">
        <v>209</v>
      </c>
      <c r="B50" s="60" t="s">
        <v>32</v>
      </c>
      <c r="C50" s="60" t="n">
        <v>4</v>
      </c>
      <c r="D50" s="60" t="n">
        <v>0</v>
      </c>
      <c r="E50" s="60" t="n">
        <v>2</v>
      </c>
      <c r="F50" s="60" t="n">
        <v>4</v>
      </c>
      <c r="G50" s="60" t="n">
        <v>19</v>
      </c>
    </row>
    <row r="51">
      <c r="A51" s="28" t="s">
        <v>210</v>
      </c>
      <c r="B51" s="60" t="s">
        <v>443</v>
      </c>
      <c r="C51" s="60" t="n">
        <v>3</v>
      </c>
      <c r="D51" s="60" t="n">
        <v>0</v>
      </c>
      <c r="E51" s="60" t="n">
        <v>5</v>
      </c>
      <c r="F51" s="60" t="n">
        <v>3</v>
      </c>
      <c r="G51" s="60" t="n">
        <v>24</v>
      </c>
    </row>
    <row r="52">
      <c r="A52" s="28" t="s">
        <v>210</v>
      </c>
      <c r="B52" s="60" t="s">
        <v>32</v>
      </c>
      <c r="C52" s="60" t="n">
        <v>3</v>
      </c>
      <c r="D52" s="60" t="n">
        <v>0</v>
      </c>
      <c r="E52" s="60" t="n">
        <v>5</v>
      </c>
      <c r="F52" s="60" t="n">
        <v>3</v>
      </c>
      <c r="G52" s="60" t="n">
        <v>24</v>
      </c>
    </row>
    <row r="53">
      <c r="A53" s="28" t="s">
        <v>211</v>
      </c>
      <c r="B53" s="60" t="s">
        <v>245</v>
      </c>
      <c r="C53" s="60" t="n">
        <v>3</v>
      </c>
      <c r="D53" s="60" t="n">
        <v>0</v>
      </c>
      <c r="E53" s="60" t="n">
        <v>0</v>
      </c>
      <c r="F53" s="60" t="n">
        <v>3</v>
      </c>
      <c r="G53" s="60" t="n">
        <v>3</v>
      </c>
    </row>
    <row r="54">
      <c r="A54" s="28" t="s">
        <v>211</v>
      </c>
      <c r="B54" s="60" t="s">
        <v>32</v>
      </c>
      <c r="C54" s="60" t="n">
        <v>3</v>
      </c>
      <c r="D54" s="60" t="n">
        <v>0</v>
      </c>
      <c r="E54" s="60" t="n">
        <v>0</v>
      </c>
      <c r="F54" s="60" t="n">
        <v>3</v>
      </c>
      <c r="G54" s="60" t="n">
        <v>3</v>
      </c>
    </row>
    <row r="55">
      <c r="A55" s="28" t="s">
        <v>170</v>
      </c>
      <c r="B55" s="60" t="s">
        <v>444</v>
      </c>
      <c r="C55" s="60" t="n">
        <v>3</v>
      </c>
      <c r="D55" s="60" t="n">
        <v>0</v>
      </c>
      <c r="E55" s="60" t="n">
        <v>0</v>
      </c>
      <c r="F55" s="60" t="n">
        <v>3</v>
      </c>
      <c r="G55" s="60" t="n">
        <v>28</v>
      </c>
    </row>
    <row r="56">
      <c r="A56" s="28" t="s">
        <v>170</v>
      </c>
      <c r="B56" s="60" t="s">
        <v>32</v>
      </c>
      <c r="C56" s="60" t="n">
        <v>3</v>
      </c>
      <c r="D56" s="60" t="n">
        <v>0</v>
      </c>
      <c r="E56" s="60" t="n">
        <v>0</v>
      </c>
      <c r="F56" s="60" t="n">
        <v>3</v>
      </c>
      <c r="G56" s="60" t="n">
        <v>28</v>
      </c>
    </row>
    <row r="57">
      <c r="A57" s="28" t="s">
        <v>214</v>
      </c>
      <c r="B57" s="60" t="s">
        <v>445</v>
      </c>
      <c r="C57" s="60" t="n">
        <v>2</v>
      </c>
      <c r="D57" s="60" t="n">
        <v>1</v>
      </c>
      <c r="E57" s="60" t="n">
        <v>1</v>
      </c>
      <c r="F57" s="60" t="n">
        <v>2</v>
      </c>
      <c r="G57" s="60" t="n">
        <v>18</v>
      </c>
    </row>
    <row r="58">
      <c r="A58" s="28" t="s">
        <v>214</v>
      </c>
      <c r="B58" s="60" t="s">
        <v>32</v>
      </c>
      <c r="C58" s="60" t="n">
        <v>2</v>
      </c>
      <c r="D58" s="60" t="n">
        <v>1</v>
      </c>
      <c r="E58" s="60" t="n">
        <v>1</v>
      </c>
      <c r="F58" s="60" t="n">
        <v>2</v>
      </c>
      <c r="G58" s="60" t="n">
        <v>18</v>
      </c>
    </row>
    <row r="59">
      <c r="A59" s="28" t="s">
        <v>213</v>
      </c>
      <c r="B59" s="60" t="s">
        <v>446</v>
      </c>
      <c r="C59" s="60" t="n">
        <v>2</v>
      </c>
      <c r="D59" s="60" t="n">
        <v>2</v>
      </c>
      <c r="E59" s="60" t="n">
        <v>3</v>
      </c>
      <c r="F59" s="60" t="n">
        <v>2</v>
      </c>
      <c r="G59" s="60" t="n">
        <v>21</v>
      </c>
    </row>
    <row r="60">
      <c r="A60" s="28" t="s">
        <v>213</v>
      </c>
      <c r="B60" s="60" t="s">
        <v>32</v>
      </c>
      <c r="C60" s="60" t="n">
        <v>2</v>
      </c>
      <c r="D60" s="60" t="n">
        <v>2</v>
      </c>
      <c r="E60" s="60" t="n">
        <v>3</v>
      </c>
      <c r="F60" s="60" t="n">
        <v>2</v>
      </c>
      <c r="G60" s="60" t="n">
        <v>21</v>
      </c>
    </row>
    <row r="61">
      <c r="A61" s="28" t="s">
        <v>212</v>
      </c>
      <c r="B61" s="60" t="s">
        <v>245</v>
      </c>
      <c r="C61" s="60" t="n">
        <v>2</v>
      </c>
      <c r="D61" s="60" t="n">
        <v>0</v>
      </c>
      <c r="E61" s="60" t="n">
        <v>4</v>
      </c>
      <c r="F61" s="60" t="n">
        <v>2</v>
      </c>
      <c r="G61" s="60" t="n">
        <v>5</v>
      </c>
    </row>
    <row r="62">
      <c r="A62" s="28" t="s">
        <v>212</v>
      </c>
      <c r="B62" s="60" t="s">
        <v>32</v>
      </c>
      <c r="C62" s="60" t="n">
        <v>2</v>
      </c>
      <c r="D62" s="60" t="n">
        <v>0</v>
      </c>
      <c r="E62" s="60" t="n">
        <v>4</v>
      </c>
      <c r="F62" s="60" t="n">
        <v>2</v>
      </c>
      <c r="G62" s="60" t="n">
        <v>5</v>
      </c>
    </row>
    <row r="63">
      <c r="A63" s="28" t="s">
        <v>447</v>
      </c>
      <c r="B63" s="60" t="s">
        <v>448</v>
      </c>
      <c r="C63" s="60" t="n">
        <v>1</v>
      </c>
      <c r="D63" s="60" t="n">
        <v>4</v>
      </c>
      <c r="E63" s="60" t="n">
        <v>1</v>
      </c>
      <c r="F63" s="60" t="n">
        <v>1</v>
      </c>
      <c r="G63" s="60" t="n">
        <v>30</v>
      </c>
    </row>
    <row r="64">
      <c r="A64" s="28" t="s">
        <v>447</v>
      </c>
      <c r="B64" s="60" t="s">
        <v>245</v>
      </c>
      <c r="C64" s="60" t="n">
        <v>0</v>
      </c>
      <c r="D64" s="60" t="n">
        <v>2</v>
      </c>
      <c r="E64" s="60" t="n">
        <v>0</v>
      </c>
      <c r="F64" s="60" t="n">
        <v>0</v>
      </c>
      <c r="G64" s="60" t="n">
        <v>67</v>
      </c>
    </row>
    <row r="65">
      <c r="A65" s="28" t="s">
        <v>447</v>
      </c>
      <c r="B65" s="60" t="s">
        <v>32</v>
      </c>
      <c r="C65" s="60" t="n">
        <v>1</v>
      </c>
      <c r="D65" s="60" t="n">
        <v>6</v>
      </c>
      <c r="E65" s="60" t="n">
        <v>1</v>
      </c>
      <c r="F65" s="60" t="n">
        <v>1</v>
      </c>
      <c r="G65" s="60" t="n">
        <v>97</v>
      </c>
    </row>
    <row r="66">
      <c r="A66" s="28" t="s">
        <v>323</v>
      </c>
      <c r="B66" s="60" t="s">
        <v>32</v>
      </c>
      <c r="C66" s="60" t="n">
        <v>1</v>
      </c>
      <c r="D66" s="60" t="n">
        <v>5</v>
      </c>
      <c r="E66" s="60" t="n">
        <v>167</v>
      </c>
      <c r="F66" s="60" t="n">
        <v>1</v>
      </c>
      <c r="G66" s="60" t="n">
        <v>4918</v>
      </c>
    </row>
    <row r="67">
      <c r="A67" s="53" t="s">
        <v>32</v>
      </c>
      <c r="B67" s="61" t="s">
        <v>32</v>
      </c>
      <c r="C67" s="61" t="n">
        <v>307</v>
      </c>
      <c r="D67" s="61" t="n">
        <v>176</v>
      </c>
      <c r="E67" s="61" t="n">
        <v>367</v>
      </c>
      <c r="F67" s="61" t="n">
        <v>307</v>
      </c>
      <c r="G67" s="61" t="n">
        <v>7191</v>
      </c>
    </row>
    <row r="68">
      <c r="A68" s="28" t="s">
        <v>165</v>
      </c>
      <c r="B68" s="28"/>
      <c r="C68" s="28"/>
      <c r="D68" s="28"/>
      <c r="E68" s="28"/>
      <c r="F68" s="28"/>
      <c r="G68" s="28"/>
    </row>
    <row r="69">
      <c r="A69" s="28" t="s">
        <v>61</v>
      </c>
      <c r="B69" s="28"/>
      <c r="C69" s="28"/>
      <c r="D69" s="28"/>
      <c r="E69" s="28"/>
      <c r="F69" s="28"/>
      <c r="G69" s="28"/>
    </row>
  </sheetData>
  <sheetProtection sheet="1"/>
  <mergeCells count="25">
    <mergeCell ref="B1:E1"/>
    <mergeCell ref="A11:A13"/>
    <mergeCell ref="A14:A19"/>
    <mergeCell ref="A20:A21"/>
    <mergeCell ref="A22:A23"/>
    <mergeCell ref="A24:A26"/>
    <mergeCell ref="A27:A29"/>
    <mergeCell ref="A30:A32"/>
    <mergeCell ref="A33:A36"/>
    <mergeCell ref="A37:A39"/>
    <mergeCell ref="A40:A42"/>
    <mergeCell ref="A43:A44"/>
    <mergeCell ref="A45:A48"/>
    <mergeCell ref="A49:A50"/>
    <mergeCell ref="A51:A52"/>
    <mergeCell ref="A53:A54"/>
    <mergeCell ref="A55:A56"/>
    <mergeCell ref="A57:A58"/>
    <mergeCell ref="A59:A60"/>
    <mergeCell ref="A61:A62"/>
    <mergeCell ref="A63:A65"/>
    <mergeCell ref="A66:A66"/>
    <mergeCell ref="A67:A67"/>
    <mergeCell ref="A68:G68"/>
    <mergeCell ref="A69:G69"/>
  </mergeCells>
  <hyperlinks>
    <hyperlink ref="A7" r:id="rId1h"/>
  </hyperlinks>
  <pageMargins left="0.7" right="0.7" top="0.75" bottom="0.75" header="0.3" footer="0.3"/>
  <pageSetup paperSize="9" orientation="portrait" r:id="rId2"/>
  <drawing r:id="rId1"/>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450</v>
      </c>
    </row>
    <row r="6" ht="15.95" customHeight="1">
      <c r="A6" s="16" t="s">
        <v>27</v>
      </c>
    </row>
    <row r="7" ht="15" customHeight="1">
      <c r="A7" s="9" t="s">
        <v>25</v>
      </c>
    </row>
    <row r="9">
      <c r="A9" s="23"/>
      <c r="B9" s="23"/>
      <c r="C9" s="23"/>
      <c r="D9" s="23"/>
      <c r="E9" s="23"/>
      <c r="F9" s="23"/>
      <c r="G9" s="23"/>
    </row>
    <row r="10">
      <c r="A10" s="62" t="s">
        <v>99</v>
      </c>
      <c r="B10" s="62" t="s">
        <v>237</v>
      </c>
      <c r="C10" s="26" t="s">
        <v>33</v>
      </c>
      <c r="D10" s="26" t="s">
        <v>34</v>
      </c>
      <c r="E10" s="26" t="s">
        <v>45</v>
      </c>
      <c r="F10" s="26" t="s">
        <v>100</v>
      </c>
      <c r="G10" s="26" t="s">
        <v>101</v>
      </c>
    </row>
    <row r="11">
      <c r="A11" s="28" t="s">
        <v>218</v>
      </c>
      <c r="B11" s="62" t="s">
        <v>451</v>
      </c>
      <c r="C11" s="62" t="n">
        <v>229</v>
      </c>
      <c r="D11" s="62" t="n">
        <v>207</v>
      </c>
      <c r="E11" s="62" t="n">
        <v>149</v>
      </c>
      <c r="F11" s="62" t="n">
        <v>229</v>
      </c>
      <c r="G11" s="62" t="n">
        <v>1230</v>
      </c>
    </row>
    <row r="12">
      <c r="A12" s="28" t="s">
        <v>218</v>
      </c>
      <c r="B12" s="62" t="s">
        <v>452</v>
      </c>
      <c r="C12" s="62" t="n">
        <v>160</v>
      </c>
      <c r="D12" s="62" t="n">
        <v>0</v>
      </c>
      <c r="E12" s="62" t="n">
        <v>189</v>
      </c>
      <c r="F12" s="62" t="n">
        <v>160</v>
      </c>
      <c r="G12" s="62" t="n">
        <v>460</v>
      </c>
    </row>
    <row r="13">
      <c r="A13" s="28" t="s">
        <v>218</v>
      </c>
      <c r="B13" s="62" t="s">
        <v>453</v>
      </c>
      <c r="C13" s="62" t="n">
        <v>130</v>
      </c>
      <c r="D13" s="62" t="n">
        <v>137</v>
      </c>
      <c r="E13" s="62" t="n">
        <v>137</v>
      </c>
      <c r="F13" s="62" t="n">
        <v>130</v>
      </c>
      <c r="G13" s="62" t="n">
        <v>1475</v>
      </c>
    </row>
    <row r="14">
      <c r="A14" s="28" t="s">
        <v>218</v>
      </c>
      <c r="B14" s="62" t="s">
        <v>454</v>
      </c>
      <c r="C14" s="62" t="n">
        <v>127</v>
      </c>
      <c r="D14" s="62" t="n">
        <v>73</v>
      </c>
      <c r="E14" s="62" t="n">
        <v>40</v>
      </c>
      <c r="F14" s="62" t="n">
        <v>127</v>
      </c>
      <c r="G14" s="62" t="n">
        <v>520</v>
      </c>
    </row>
    <row r="15">
      <c r="A15" s="28" t="s">
        <v>218</v>
      </c>
      <c r="B15" s="62" t="s">
        <v>455</v>
      </c>
      <c r="C15" s="62" t="n">
        <v>88</v>
      </c>
      <c r="D15" s="62" t="n">
        <v>227</v>
      </c>
      <c r="E15" s="62" t="n">
        <v>80</v>
      </c>
      <c r="F15" s="62" t="n">
        <v>88</v>
      </c>
      <c r="G15" s="62" t="n">
        <v>1384</v>
      </c>
    </row>
    <row r="16">
      <c r="A16" s="28" t="s">
        <v>218</v>
      </c>
      <c r="B16" s="62" t="s">
        <v>456</v>
      </c>
      <c r="C16" s="62" t="n">
        <v>74</v>
      </c>
      <c r="D16" s="62" t="n">
        <v>16</v>
      </c>
      <c r="E16" s="62" t="n">
        <v>0</v>
      </c>
      <c r="F16" s="62" t="n">
        <v>74</v>
      </c>
      <c r="G16" s="62" t="n">
        <v>315</v>
      </c>
    </row>
    <row r="17">
      <c r="A17" s="28" t="s">
        <v>218</v>
      </c>
      <c r="B17" s="62" t="s">
        <v>457</v>
      </c>
      <c r="C17" s="62" t="n">
        <v>64</v>
      </c>
      <c r="D17" s="62" t="n">
        <v>57</v>
      </c>
      <c r="E17" s="62" t="n">
        <v>64</v>
      </c>
      <c r="F17" s="62" t="n">
        <v>64</v>
      </c>
      <c r="G17" s="62" t="n">
        <v>416</v>
      </c>
    </row>
    <row r="18">
      <c r="A18" s="28" t="s">
        <v>218</v>
      </c>
      <c r="B18" s="62" t="s">
        <v>458</v>
      </c>
      <c r="C18" s="62" t="n">
        <v>60</v>
      </c>
      <c r="D18" s="62" t="n">
        <v>62</v>
      </c>
      <c r="E18" s="62" t="n">
        <v>54</v>
      </c>
      <c r="F18" s="62" t="n">
        <v>60</v>
      </c>
      <c r="G18" s="62" t="n">
        <v>493</v>
      </c>
    </row>
    <row r="19">
      <c r="A19" s="28" t="s">
        <v>218</v>
      </c>
      <c r="B19" s="62" t="s">
        <v>245</v>
      </c>
      <c r="C19" s="62" t="n">
        <v>148</v>
      </c>
      <c r="D19" s="62" t="n">
        <v>177</v>
      </c>
      <c r="E19" s="62" t="n">
        <v>294</v>
      </c>
      <c r="F19" s="62" t="n">
        <v>148</v>
      </c>
      <c r="G19" s="62" t="n">
        <v>2578</v>
      </c>
    </row>
    <row r="20">
      <c r="A20" s="28" t="s">
        <v>218</v>
      </c>
      <c r="B20" s="62" t="s">
        <v>32</v>
      </c>
      <c r="C20" s="62" t="n">
        <v>1080</v>
      </c>
      <c r="D20" s="62" t="n">
        <v>956</v>
      </c>
      <c r="E20" s="62" t="n">
        <v>1007</v>
      </c>
      <c r="F20" s="62" t="n">
        <v>1080</v>
      </c>
      <c r="G20" s="62" t="n">
        <v>8871</v>
      </c>
    </row>
    <row r="21">
      <c r="A21" s="28" t="s">
        <v>219</v>
      </c>
      <c r="B21" s="62" t="s">
        <v>459</v>
      </c>
      <c r="C21" s="62" t="n">
        <v>266</v>
      </c>
      <c r="D21" s="62" t="n">
        <v>166</v>
      </c>
      <c r="E21" s="62" t="n">
        <v>641</v>
      </c>
      <c r="F21" s="62" t="n">
        <v>266</v>
      </c>
      <c r="G21" s="62" t="n">
        <v>2308</v>
      </c>
    </row>
    <row r="22">
      <c r="A22" s="28" t="s">
        <v>219</v>
      </c>
      <c r="B22" s="62" t="s">
        <v>460</v>
      </c>
      <c r="C22" s="62" t="n">
        <v>180</v>
      </c>
      <c r="D22" s="62" t="n">
        <v>60</v>
      </c>
      <c r="E22" s="62" t="n">
        <v>0</v>
      </c>
      <c r="F22" s="62" t="n">
        <v>180</v>
      </c>
      <c r="G22" s="62" t="n">
        <v>1061</v>
      </c>
    </row>
    <row r="23">
      <c r="A23" s="28" t="s">
        <v>219</v>
      </c>
      <c r="B23" s="62" t="s">
        <v>461</v>
      </c>
      <c r="C23" s="62" t="n">
        <v>74</v>
      </c>
      <c r="D23" s="62" t="n">
        <v>62</v>
      </c>
      <c r="E23" s="62" t="n">
        <v>126</v>
      </c>
      <c r="F23" s="62" t="n">
        <v>74</v>
      </c>
      <c r="G23" s="62" t="n">
        <v>459</v>
      </c>
    </row>
    <row r="24">
      <c r="A24" s="28" t="s">
        <v>219</v>
      </c>
      <c r="B24" s="62" t="s">
        <v>462</v>
      </c>
      <c r="C24" s="62" t="n">
        <v>32</v>
      </c>
      <c r="D24" s="62" t="n">
        <v>33</v>
      </c>
      <c r="E24" s="62" t="n">
        <v>0</v>
      </c>
      <c r="F24" s="62" t="n">
        <v>32</v>
      </c>
      <c r="G24" s="62" t="n">
        <v>257</v>
      </c>
    </row>
    <row r="25">
      <c r="A25" s="28" t="s">
        <v>219</v>
      </c>
      <c r="B25" s="62" t="s">
        <v>245</v>
      </c>
      <c r="C25" s="62" t="n">
        <v>60</v>
      </c>
      <c r="D25" s="62" t="n">
        <v>114</v>
      </c>
      <c r="E25" s="62" t="n">
        <v>23</v>
      </c>
      <c r="F25" s="62" t="n">
        <v>60</v>
      </c>
      <c r="G25" s="62" t="n">
        <v>1582</v>
      </c>
    </row>
    <row r="26">
      <c r="A26" s="28" t="s">
        <v>219</v>
      </c>
      <c r="B26" s="62" t="s">
        <v>32</v>
      </c>
      <c r="C26" s="62" t="n">
        <v>612</v>
      </c>
      <c r="D26" s="62" t="n">
        <v>435</v>
      </c>
      <c r="E26" s="62" t="n">
        <v>790</v>
      </c>
      <c r="F26" s="62" t="n">
        <v>612</v>
      </c>
      <c r="G26" s="62" t="n">
        <v>5667</v>
      </c>
    </row>
    <row r="27">
      <c r="A27" s="28" t="s">
        <v>155</v>
      </c>
      <c r="B27" s="62" t="s">
        <v>463</v>
      </c>
      <c r="C27" s="62" t="n">
        <v>84</v>
      </c>
      <c r="D27" s="62" t="n">
        <v>84</v>
      </c>
      <c r="E27" s="62" t="n">
        <v>0</v>
      </c>
      <c r="F27" s="62" t="n">
        <v>84</v>
      </c>
      <c r="G27" s="62" t="n">
        <v>252</v>
      </c>
    </row>
    <row r="28">
      <c r="A28" s="28" t="s">
        <v>155</v>
      </c>
      <c r="B28" s="62" t="s">
        <v>464</v>
      </c>
      <c r="C28" s="62" t="n">
        <v>80</v>
      </c>
      <c r="D28" s="62" t="n">
        <v>0</v>
      </c>
      <c r="E28" s="62" t="n">
        <v>0</v>
      </c>
      <c r="F28" s="62" t="n">
        <v>80</v>
      </c>
      <c r="G28" s="62" t="n">
        <v>480</v>
      </c>
    </row>
    <row r="29">
      <c r="A29" s="28" t="s">
        <v>155</v>
      </c>
      <c r="B29" s="62" t="s">
        <v>465</v>
      </c>
      <c r="C29" s="62" t="n">
        <v>76</v>
      </c>
      <c r="D29" s="62" t="n">
        <v>15</v>
      </c>
      <c r="E29" s="62" t="n">
        <v>187</v>
      </c>
      <c r="F29" s="62" t="n">
        <v>76</v>
      </c>
      <c r="G29" s="62" t="n">
        <v>311</v>
      </c>
    </row>
    <row r="30">
      <c r="A30" s="28" t="s">
        <v>155</v>
      </c>
      <c r="B30" s="62" t="s">
        <v>466</v>
      </c>
      <c r="C30" s="62" t="n">
        <v>64</v>
      </c>
      <c r="D30" s="62" t="n">
        <v>0</v>
      </c>
      <c r="E30" s="62" t="n">
        <v>32</v>
      </c>
      <c r="F30" s="62" t="n">
        <v>64</v>
      </c>
      <c r="G30" s="62" t="n">
        <v>672</v>
      </c>
    </row>
    <row r="31">
      <c r="A31" s="28" t="s">
        <v>155</v>
      </c>
      <c r="B31" s="62" t="s">
        <v>467</v>
      </c>
      <c r="C31" s="62" t="n">
        <v>48</v>
      </c>
      <c r="D31" s="62" t="n">
        <v>48</v>
      </c>
      <c r="E31" s="62" t="n">
        <v>78</v>
      </c>
      <c r="F31" s="62" t="n">
        <v>48</v>
      </c>
      <c r="G31" s="62" t="n">
        <v>786</v>
      </c>
    </row>
    <row r="32">
      <c r="A32" s="28" t="s">
        <v>155</v>
      </c>
      <c r="B32" s="62" t="s">
        <v>468</v>
      </c>
      <c r="C32" s="62" t="n">
        <v>48</v>
      </c>
      <c r="D32" s="62" t="n">
        <v>0</v>
      </c>
      <c r="E32" s="62" t="n">
        <v>0</v>
      </c>
      <c r="F32" s="62" t="n">
        <v>48</v>
      </c>
      <c r="G32" s="62" t="n">
        <v>384</v>
      </c>
    </row>
    <row r="33">
      <c r="A33" s="28" t="s">
        <v>155</v>
      </c>
      <c r="B33" s="62" t="s">
        <v>469</v>
      </c>
      <c r="C33" s="62" t="n">
        <v>32</v>
      </c>
      <c r="D33" s="62" t="n">
        <v>32</v>
      </c>
      <c r="E33" s="62" t="n">
        <v>32</v>
      </c>
      <c r="F33" s="62" t="n">
        <v>32</v>
      </c>
      <c r="G33" s="62" t="n">
        <v>352</v>
      </c>
    </row>
    <row r="34">
      <c r="A34" s="28" t="s">
        <v>155</v>
      </c>
      <c r="B34" s="62" t="s">
        <v>470</v>
      </c>
      <c r="C34" s="62" t="n">
        <v>32</v>
      </c>
      <c r="D34" s="62" t="n">
        <v>26</v>
      </c>
      <c r="E34" s="62" t="n">
        <v>2</v>
      </c>
      <c r="F34" s="62" t="n">
        <v>32</v>
      </c>
      <c r="G34" s="62" t="n">
        <v>263</v>
      </c>
    </row>
    <row r="35">
      <c r="A35" s="28" t="s">
        <v>155</v>
      </c>
      <c r="B35" s="62" t="s">
        <v>471</v>
      </c>
      <c r="C35" s="62" t="n">
        <v>32</v>
      </c>
      <c r="D35" s="62" t="n">
        <v>128</v>
      </c>
      <c r="E35" s="62" t="n">
        <v>192</v>
      </c>
      <c r="F35" s="62" t="n">
        <v>32</v>
      </c>
      <c r="G35" s="62" t="n">
        <v>1280</v>
      </c>
    </row>
    <row r="36">
      <c r="A36" s="28" t="s">
        <v>155</v>
      </c>
      <c r="B36" s="62" t="s">
        <v>472</v>
      </c>
      <c r="C36" s="62" t="n">
        <v>32</v>
      </c>
      <c r="D36" s="62" t="n">
        <v>6</v>
      </c>
      <c r="E36" s="62" t="n">
        <v>0</v>
      </c>
      <c r="F36" s="62" t="n">
        <v>32</v>
      </c>
      <c r="G36" s="62" t="n">
        <v>92</v>
      </c>
    </row>
    <row r="37">
      <c r="A37" s="28" t="s">
        <v>155</v>
      </c>
      <c r="B37" s="62" t="s">
        <v>473</v>
      </c>
      <c r="C37" s="62" t="n">
        <v>32</v>
      </c>
      <c r="D37" s="62" t="n">
        <v>32</v>
      </c>
      <c r="E37" s="62" t="n">
        <v>0</v>
      </c>
      <c r="F37" s="62" t="n">
        <v>32</v>
      </c>
      <c r="G37" s="62" t="n">
        <v>416</v>
      </c>
    </row>
    <row r="38">
      <c r="A38" s="28" t="s">
        <v>155</v>
      </c>
      <c r="B38" s="62" t="s">
        <v>245</v>
      </c>
      <c r="C38" s="62" t="n">
        <v>29</v>
      </c>
      <c r="D38" s="62" t="n">
        <v>243</v>
      </c>
      <c r="E38" s="62" t="n">
        <v>120</v>
      </c>
      <c r="F38" s="62" t="n">
        <v>29</v>
      </c>
      <c r="G38" s="62" t="n">
        <v>2826</v>
      </c>
    </row>
    <row r="39">
      <c r="A39" s="28" t="s">
        <v>155</v>
      </c>
      <c r="B39" s="62" t="s">
        <v>32</v>
      </c>
      <c r="C39" s="62" t="n">
        <v>589</v>
      </c>
      <c r="D39" s="62" t="n">
        <v>614</v>
      </c>
      <c r="E39" s="62" t="n">
        <v>643</v>
      </c>
      <c r="F39" s="62" t="n">
        <v>589</v>
      </c>
      <c r="G39" s="62" t="n">
        <v>8114</v>
      </c>
    </row>
    <row r="40">
      <c r="A40" s="28" t="s">
        <v>220</v>
      </c>
      <c r="B40" s="62" t="s">
        <v>474</v>
      </c>
      <c r="C40" s="62" t="n">
        <v>155</v>
      </c>
      <c r="D40" s="62" t="n">
        <v>165</v>
      </c>
      <c r="E40" s="62" t="n">
        <v>252</v>
      </c>
      <c r="F40" s="62" t="n">
        <v>155</v>
      </c>
      <c r="G40" s="62" t="n">
        <v>2009</v>
      </c>
    </row>
    <row r="41">
      <c r="A41" s="28" t="s">
        <v>220</v>
      </c>
      <c r="B41" s="62" t="s">
        <v>475</v>
      </c>
      <c r="C41" s="62" t="n">
        <v>90</v>
      </c>
      <c r="D41" s="62" t="n">
        <v>0</v>
      </c>
      <c r="E41" s="62" t="n">
        <v>53</v>
      </c>
      <c r="F41" s="62" t="n">
        <v>90</v>
      </c>
      <c r="G41" s="62" t="n">
        <v>534</v>
      </c>
    </row>
    <row r="42">
      <c r="A42" s="28" t="s">
        <v>220</v>
      </c>
      <c r="B42" s="62" t="s">
        <v>476</v>
      </c>
      <c r="C42" s="62" t="n">
        <v>71</v>
      </c>
      <c r="D42" s="62" t="n">
        <v>20</v>
      </c>
      <c r="E42" s="62" t="n">
        <v>55</v>
      </c>
      <c r="F42" s="62" t="n">
        <v>71</v>
      </c>
      <c r="G42" s="62" t="n">
        <v>209</v>
      </c>
    </row>
    <row r="43">
      <c r="A43" s="28" t="s">
        <v>220</v>
      </c>
      <c r="B43" s="62" t="s">
        <v>477</v>
      </c>
      <c r="C43" s="62" t="n">
        <v>34</v>
      </c>
      <c r="D43" s="62" t="n">
        <v>64</v>
      </c>
      <c r="E43" s="62" t="n">
        <v>0</v>
      </c>
      <c r="F43" s="62" t="n">
        <v>34</v>
      </c>
      <c r="G43" s="62" t="n">
        <v>147</v>
      </c>
    </row>
    <row r="44">
      <c r="A44" s="28" t="s">
        <v>220</v>
      </c>
      <c r="B44" s="62" t="s">
        <v>478</v>
      </c>
      <c r="C44" s="62" t="n">
        <v>33</v>
      </c>
      <c r="D44" s="62" t="n">
        <v>35</v>
      </c>
      <c r="E44" s="62" t="n">
        <v>29</v>
      </c>
      <c r="F44" s="62" t="n">
        <v>33</v>
      </c>
      <c r="G44" s="62" t="n">
        <v>334</v>
      </c>
    </row>
    <row r="45">
      <c r="A45" s="28" t="s">
        <v>220</v>
      </c>
      <c r="B45" s="62" t="s">
        <v>479</v>
      </c>
      <c r="C45" s="62" t="n">
        <v>30</v>
      </c>
      <c r="D45" s="62" t="n">
        <v>17</v>
      </c>
      <c r="E45" s="62" t="n">
        <v>26</v>
      </c>
      <c r="F45" s="62" t="n">
        <v>30</v>
      </c>
      <c r="G45" s="62" t="n">
        <v>364</v>
      </c>
    </row>
    <row r="46">
      <c r="A46" s="28" t="s">
        <v>220</v>
      </c>
      <c r="B46" s="62" t="s">
        <v>245</v>
      </c>
      <c r="C46" s="62" t="n">
        <v>125</v>
      </c>
      <c r="D46" s="62" t="n">
        <v>105</v>
      </c>
      <c r="E46" s="62" t="n">
        <v>413</v>
      </c>
      <c r="F46" s="62" t="n">
        <v>125</v>
      </c>
      <c r="G46" s="62" t="n">
        <v>2700</v>
      </c>
    </row>
    <row r="47">
      <c r="A47" s="28" t="s">
        <v>220</v>
      </c>
      <c r="B47" s="62" t="s">
        <v>32</v>
      </c>
      <c r="C47" s="62" t="n">
        <v>538</v>
      </c>
      <c r="D47" s="62" t="n">
        <v>406</v>
      </c>
      <c r="E47" s="62" t="n">
        <v>828</v>
      </c>
      <c r="F47" s="62" t="n">
        <v>538</v>
      </c>
      <c r="G47" s="62" t="n">
        <v>6297</v>
      </c>
    </row>
    <row r="48">
      <c r="A48" s="28" t="s">
        <v>221</v>
      </c>
      <c r="B48" s="62" t="s">
        <v>480</v>
      </c>
      <c r="C48" s="62" t="n">
        <v>336</v>
      </c>
      <c r="D48" s="62" t="n">
        <v>144</v>
      </c>
      <c r="E48" s="62" t="n">
        <v>0</v>
      </c>
      <c r="F48" s="62" t="n">
        <v>336</v>
      </c>
      <c r="G48" s="62" t="n">
        <v>768</v>
      </c>
    </row>
    <row r="49">
      <c r="A49" s="28" t="s">
        <v>221</v>
      </c>
      <c r="B49" s="62" t="s">
        <v>245</v>
      </c>
      <c r="C49" s="62" t="n">
        <v>1</v>
      </c>
      <c r="D49" s="62" t="n">
        <v>20</v>
      </c>
      <c r="E49" s="62" t="n">
        <v>0</v>
      </c>
      <c r="F49" s="62" t="n">
        <v>1</v>
      </c>
      <c r="G49" s="62" t="n">
        <v>21</v>
      </c>
    </row>
    <row r="50">
      <c r="A50" s="28" t="s">
        <v>221</v>
      </c>
      <c r="B50" s="62" t="s">
        <v>32</v>
      </c>
      <c r="C50" s="62" t="n">
        <v>337</v>
      </c>
      <c r="D50" s="62" t="n">
        <v>164</v>
      </c>
      <c r="E50" s="62" t="n">
        <v>0</v>
      </c>
      <c r="F50" s="62" t="n">
        <v>337</v>
      </c>
      <c r="G50" s="62" t="n">
        <v>789</v>
      </c>
    </row>
    <row r="51">
      <c r="A51" s="28" t="s">
        <v>125</v>
      </c>
      <c r="B51" s="62" t="s">
        <v>481</v>
      </c>
      <c r="C51" s="62" t="n">
        <v>99</v>
      </c>
      <c r="D51" s="62" t="n">
        <v>90</v>
      </c>
      <c r="E51" s="62" t="n">
        <v>75</v>
      </c>
      <c r="F51" s="62" t="n">
        <v>99</v>
      </c>
      <c r="G51" s="62" t="n">
        <v>1160</v>
      </c>
    </row>
    <row r="52">
      <c r="A52" s="28" t="s">
        <v>125</v>
      </c>
      <c r="B52" s="62" t="s">
        <v>482</v>
      </c>
      <c r="C52" s="62" t="n">
        <v>58</v>
      </c>
      <c r="D52" s="62" t="n">
        <v>56</v>
      </c>
      <c r="E52" s="62" t="n">
        <v>36</v>
      </c>
      <c r="F52" s="62" t="n">
        <v>58</v>
      </c>
      <c r="G52" s="62" t="n">
        <v>888</v>
      </c>
    </row>
    <row r="53">
      <c r="A53" s="28" t="s">
        <v>125</v>
      </c>
      <c r="B53" s="62" t="s">
        <v>483</v>
      </c>
      <c r="C53" s="62" t="n">
        <v>41</v>
      </c>
      <c r="D53" s="62" t="n">
        <v>37</v>
      </c>
      <c r="E53" s="62" t="n">
        <v>66</v>
      </c>
      <c r="F53" s="62" t="n">
        <v>41</v>
      </c>
      <c r="G53" s="62" t="n">
        <v>539</v>
      </c>
    </row>
    <row r="54">
      <c r="A54" s="28" t="s">
        <v>125</v>
      </c>
      <c r="B54" s="62" t="s">
        <v>484</v>
      </c>
      <c r="C54" s="62" t="n">
        <v>30</v>
      </c>
      <c r="D54" s="62" t="n">
        <v>28</v>
      </c>
      <c r="E54" s="62" t="n">
        <v>35</v>
      </c>
      <c r="F54" s="62" t="n">
        <v>30</v>
      </c>
      <c r="G54" s="62" t="n">
        <v>314</v>
      </c>
    </row>
    <row r="55">
      <c r="A55" s="28" t="s">
        <v>125</v>
      </c>
      <c r="B55" s="62" t="s">
        <v>485</v>
      </c>
      <c r="C55" s="62" t="n">
        <v>25</v>
      </c>
      <c r="D55" s="62" t="n">
        <v>3</v>
      </c>
      <c r="E55" s="62" t="n">
        <v>1</v>
      </c>
      <c r="F55" s="62" t="n">
        <v>25</v>
      </c>
      <c r="G55" s="62" t="n">
        <v>116</v>
      </c>
    </row>
    <row r="56">
      <c r="A56" s="28" t="s">
        <v>125</v>
      </c>
      <c r="B56" s="62" t="s">
        <v>486</v>
      </c>
      <c r="C56" s="62" t="n">
        <v>23</v>
      </c>
      <c r="D56" s="62" t="n">
        <v>22</v>
      </c>
      <c r="E56" s="62" t="n">
        <v>13</v>
      </c>
      <c r="F56" s="62" t="n">
        <v>23</v>
      </c>
      <c r="G56" s="62" t="n">
        <v>224</v>
      </c>
    </row>
    <row r="57">
      <c r="A57" s="28" t="s">
        <v>125</v>
      </c>
      <c r="B57" s="62" t="s">
        <v>245</v>
      </c>
      <c r="C57" s="62" t="n">
        <v>20</v>
      </c>
      <c r="D57" s="62" t="n">
        <v>16</v>
      </c>
      <c r="E57" s="62" t="n">
        <v>94</v>
      </c>
      <c r="F57" s="62" t="n">
        <v>20</v>
      </c>
      <c r="G57" s="62" t="n">
        <v>309</v>
      </c>
    </row>
    <row r="58">
      <c r="A58" s="28" t="s">
        <v>125</v>
      </c>
      <c r="B58" s="62" t="s">
        <v>32</v>
      </c>
      <c r="C58" s="62" t="n">
        <v>296</v>
      </c>
      <c r="D58" s="62" t="n">
        <v>252</v>
      </c>
      <c r="E58" s="62" t="n">
        <v>320</v>
      </c>
      <c r="F58" s="62" t="n">
        <v>296</v>
      </c>
      <c r="G58" s="62" t="n">
        <v>3550</v>
      </c>
    </row>
    <row r="59">
      <c r="A59" s="28" t="s">
        <v>222</v>
      </c>
      <c r="B59" s="62" t="s">
        <v>487</v>
      </c>
      <c r="C59" s="62" t="n">
        <v>132</v>
      </c>
      <c r="D59" s="62" t="n">
        <v>0</v>
      </c>
      <c r="E59" s="62" t="n">
        <v>0</v>
      </c>
      <c r="F59" s="62" t="n">
        <v>132</v>
      </c>
      <c r="G59" s="62" t="n">
        <v>507</v>
      </c>
    </row>
    <row r="60">
      <c r="A60" s="28" t="s">
        <v>222</v>
      </c>
      <c r="B60" s="62" t="s">
        <v>488</v>
      </c>
      <c r="C60" s="62" t="n">
        <v>70</v>
      </c>
      <c r="D60" s="62" t="n">
        <v>144</v>
      </c>
      <c r="E60" s="62" t="n">
        <v>0</v>
      </c>
      <c r="F60" s="62" t="n">
        <v>70</v>
      </c>
      <c r="G60" s="62" t="n">
        <v>620</v>
      </c>
    </row>
    <row r="61">
      <c r="A61" s="28" t="s">
        <v>222</v>
      </c>
      <c r="B61" s="62" t="s">
        <v>489</v>
      </c>
      <c r="C61" s="62" t="n">
        <v>53</v>
      </c>
      <c r="D61" s="62" t="n">
        <v>178</v>
      </c>
      <c r="E61" s="62" t="n">
        <v>61</v>
      </c>
      <c r="F61" s="62" t="n">
        <v>53</v>
      </c>
      <c r="G61" s="62" t="n">
        <v>420</v>
      </c>
    </row>
    <row r="62">
      <c r="A62" s="28" t="s">
        <v>222</v>
      </c>
      <c r="B62" s="62" t="s">
        <v>245</v>
      </c>
      <c r="C62" s="62" t="n">
        <v>17</v>
      </c>
      <c r="D62" s="62" t="n">
        <v>114</v>
      </c>
      <c r="E62" s="62" t="n">
        <v>0</v>
      </c>
      <c r="F62" s="62" t="n">
        <v>17</v>
      </c>
      <c r="G62" s="62" t="n">
        <v>837</v>
      </c>
    </row>
    <row r="63">
      <c r="A63" s="28" t="s">
        <v>222</v>
      </c>
      <c r="B63" s="62" t="s">
        <v>32</v>
      </c>
      <c r="C63" s="62" t="n">
        <v>272</v>
      </c>
      <c r="D63" s="62" t="n">
        <v>436</v>
      </c>
      <c r="E63" s="62" t="n">
        <v>61</v>
      </c>
      <c r="F63" s="62" t="n">
        <v>272</v>
      </c>
      <c r="G63" s="62" t="n">
        <v>2384</v>
      </c>
    </row>
    <row r="64">
      <c r="A64" s="28" t="s">
        <v>223</v>
      </c>
      <c r="B64" s="62" t="s">
        <v>490</v>
      </c>
      <c r="C64" s="62" t="n">
        <v>177</v>
      </c>
      <c r="D64" s="62" t="n">
        <v>139</v>
      </c>
      <c r="E64" s="62" t="n">
        <v>40</v>
      </c>
      <c r="F64" s="62" t="n">
        <v>177</v>
      </c>
      <c r="G64" s="62" t="n">
        <v>840</v>
      </c>
    </row>
    <row r="65">
      <c r="A65" s="28" t="s">
        <v>223</v>
      </c>
      <c r="B65" s="62" t="s">
        <v>491</v>
      </c>
      <c r="C65" s="62" t="n">
        <v>45</v>
      </c>
      <c r="D65" s="62" t="n">
        <v>89</v>
      </c>
      <c r="E65" s="62" t="n">
        <v>90</v>
      </c>
      <c r="F65" s="62" t="n">
        <v>45</v>
      </c>
      <c r="G65" s="62" t="n">
        <v>492</v>
      </c>
    </row>
    <row r="66">
      <c r="A66" s="28" t="s">
        <v>223</v>
      </c>
      <c r="B66" s="62" t="s">
        <v>492</v>
      </c>
      <c r="C66" s="62" t="n">
        <v>41</v>
      </c>
      <c r="D66" s="62" t="n">
        <v>92</v>
      </c>
      <c r="E66" s="62" t="n">
        <v>134</v>
      </c>
      <c r="F66" s="62" t="n">
        <v>41</v>
      </c>
      <c r="G66" s="62" t="n">
        <v>1234</v>
      </c>
    </row>
    <row r="67">
      <c r="A67" s="28" t="s">
        <v>223</v>
      </c>
      <c r="B67" s="62" t="s">
        <v>245</v>
      </c>
      <c r="C67" s="62" t="n">
        <v>0</v>
      </c>
      <c r="D67" s="62" t="n">
        <v>0</v>
      </c>
      <c r="E67" s="62" t="n">
        <v>0</v>
      </c>
      <c r="F67" s="62" t="n">
        <v>0</v>
      </c>
      <c r="G67" s="62" t="n">
        <v>0</v>
      </c>
    </row>
    <row r="68">
      <c r="A68" s="28" t="s">
        <v>223</v>
      </c>
      <c r="B68" s="62" t="s">
        <v>32</v>
      </c>
      <c r="C68" s="62" t="n">
        <v>263</v>
      </c>
      <c r="D68" s="62" t="n">
        <v>320</v>
      </c>
      <c r="E68" s="62" t="n">
        <v>264</v>
      </c>
      <c r="F68" s="62" t="n">
        <v>263</v>
      </c>
      <c r="G68" s="62" t="n">
        <v>2566</v>
      </c>
    </row>
    <row r="69">
      <c r="A69" s="28" t="s">
        <v>224</v>
      </c>
      <c r="B69" s="62" t="s">
        <v>493</v>
      </c>
      <c r="C69" s="62" t="n">
        <v>70</v>
      </c>
      <c r="D69" s="62" t="n">
        <v>30</v>
      </c>
      <c r="E69" s="62" t="n">
        <v>0</v>
      </c>
      <c r="F69" s="62" t="n">
        <v>70</v>
      </c>
      <c r="G69" s="62" t="n">
        <v>100</v>
      </c>
    </row>
    <row r="70">
      <c r="A70" s="28" t="s">
        <v>224</v>
      </c>
      <c r="B70" s="62" t="s">
        <v>494</v>
      </c>
      <c r="C70" s="62" t="n">
        <v>45</v>
      </c>
      <c r="D70" s="62" t="n">
        <v>2</v>
      </c>
      <c r="E70" s="62" t="n">
        <v>2</v>
      </c>
      <c r="F70" s="62" t="n">
        <v>45</v>
      </c>
      <c r="G70" s="62" t="n">
        <v>147</v>
      </c>
    </row>
    <row r="71">
      <c r="A71" s="28" t="s">
        <v>224</v>
      </c>
      <c r="B71" s="62" t="s">
        <v>495</v>
      </c>
      <c r="C71" s="62" t="n">
        <v>42</v>
      </c>
      <c r="D71" s="62" t="n">
        <v>18</v>
      </c>
      <c r="E71" s="62" t="n">
        <v>5</v>
      </c>
      <c r="F71" s="62" t="n">
        <v>42</v>
      </c>
      <c r="G71" s="62" t="n">
        <v>210</v>
      </c>
    </row>
    <row r="72">
      <c r="A72" s="28" t="s">
        <v>224</v>
      </c>
      <c r="B72" s="62" t="s">
        <v>496</v>
      </c>
      <c r="C72" s="62" t="n">
        <v>21</v>
      </c>
      <c r="D72" s="62" t="n">
        <v>14</v>
      </c>
      <c r="E72" s="62" t="n">
        <v>12</v>
      </c>
      <c r="F72" s="62" t="n">
        <v>21</v>
      </c>
      <c r="G72" s="62" t="n">
        <v>232</v>
      </c>
    </row>
    <row r="73">
      <c r="A73" s="28" t="s">
        <v>224</v>
      </c>
      <c r="B73" s="62" t="s">
        <v>497</v>
      </c>
      <c r="C73" s="62" t="n">
        <v>20</v>
      </c>
      <c r="D73" s="62" t="n">
        <v>0</v>
      </c>
      <c r="E73" s="62" t="n">
        <v>0</v>
      </c>
      <c r="F73" s="62" t="n">
        <v>20</v>
      </c>
      <c r="G73" s="62" t="n">
        <v>20</v>
      </c>
    </row>
    <row r="74">
      <c r="A74" s="28" t="s">
        <v>224</v>
      </c>
      <c r="B74" s="62" t="s">
        <v>498</v>
      </c>
      <c r="C74" s="62" t="n">
        <v>17</v>
      </c>
      <c r="D74" s="62" t="n">
        <v>62</v>
      </c>
      <c r="E74" s="62" t="n">
        <v>0</v>
      </c>
      <c r="F74" s="62" t="n">
        <v>17</v>
      </c>
      <c r="G74" s="62" t="n">
        <v>79</v>
      </c>
    </row>
    <row r="75">
      <c r="A75" s="28" t="s">
        <v>224</v>
      </c>
      <c r="B75" s="62" t="s">
        <v>245</v>
      </c>
      <c r="C75" s="62" t="n">
        <v>32</v>
      </c>
      <c r="D75" s="62" t="n">
        <v>192</v>
      </c>
      <c r="E75" s="62" t="n">
        <v>192</v>
      </c>
      <c r="F75" s="62" t="n">
        <v>32</v>
      </c>
      <c r="G75" s="62" t="n">
        <v>1379</v>
      </c>
    </row>
    <row r="76">
      <c r="A76" s="28" t="s">
        <v>224</v>
      </c>
      <c r="B76" s="62" t="s">
        <v>32</v>
      </c>
      <c r="C76" s="62" t="n">
        <v>247</v>
      </c>
      <c r="D76" s="62" t="n">
        <v>318</v>
      </c>
      <c r="E76" s="62" t="n">
        <v>211</v>
      </c>
      <c r="F76" s="62" t="n">
        <v>247</v>
      </c>
      <c r="G76" s="62" t="n">
        <v>2167</v>
      </c>
    </row>
    <row r="77">
      <c r="A77" s="28" t="s">
        <v>151</v>
      </c>
      <c r="B77" s="62" t="s">
        <v>499</v>
      </c>
      <c r="C77" s="62" t="n">
        <v>80</v>
      </c>
      <c r="D77" s="62" t="n">
        <v>207</v>
      </c>
      <c r="E77" s="62" t="n">
        <v>102</v>
      </c>
      <c r="F77" s="62" t="n">
        <v>80</v>
      </c>
      <c r="G77" s="62" t="n">
        <v>824</v>
      </c>
    </row>
    <row r="78">
      <c r="A78" s="28" t="s">
        <v>151</v>
      </c>
      <c r="B78" s="62" t="s">
        <v>500</v>
      </c>
      <c r="C78" s="62" t="n">
        <v>16</v>
      </c>
      <c r="D78" s="62" t="n">
        <v>5</v>
      </c>
      <c r="E78" s="62" t="n">
        <v>12</v>
      </c>
      <c r="F78" s="62" t="n">
        <v>16</v>
      </c>
      <c r="G78" s="62" t="n">
        <v>114</v>
      </c>
    </row>
    <row r="79">
      <c r="A79" s="28" t="s">
        <v>151</v>
      </c>
      <c r="B79" s="62" t="s">
        <v>501</v>
      </c>
      <c r="C79" s="62" t="n">
        <v>15</v>
      </c>
      <c r="D79" s="62" t="n">
        <v>16</v>
      </c>
      <c r="E79" s="62" t="n">
        <v>9</v>
      </c>
      <c r="F79" s="62" t="n">
        <v>15</v>
      </c>
      <c r="G79" s="62" t="n">
        <v>227</v>
      </c>
    </row>
    <row r="80">
      <c r="A80" s="28" t="s">
        <v>151</v>
      </c>
      <c r="B80" s="62" t="s">
        <v>502</v>
      </c>
      <c r="C80" s="62" t="n">
        <v>13</v>
      </c>
      <c r="D80" s="62" t="n">
        <v>32</v>
      </c>
      <c r="E80" s="62" t="n">
        <v>48</v>
      </c>
      <c r="F80" s="62" t="n">
        <v>13</v>
      </c>
      <c r="G80" s="62" t="n">
        <v>208</v>
      </c>
    </row>
    <row r="81">
      <c r="A81" s="28" t="s">
        <v>151</v>
      </c>
      <c r="B81" s="62" t="s">
        <v>503</v>
      </c>
      <c r="C81" s="62" t="n">
        <v>13</v>
      </c>
      <c r="D81" s="62" t="n">
        <v>11</v>
      </c>
      <c r="E81" s="62" t="n">
        <v>30</v>
      </c>
      <c r="F81" s="62" t="n">
        <v>13</v>
      </c>
      <c r="G81" s="62" t="n">
        <v>194</v>
      </c>
    </row>
    <row r="82">
      <c r="A82" s="28" t="s">
        <v>151</v>
      </c>
      <c r="B82" s="62" t="s">
        <v>504</v>
      </c>
      <c r="C82" s="62" t="n">
        <v>12</v>
      </c>
      <c r="D82" s="62" t="n">
        <v>5</v>
      </c>
      <c r="E82" s="62" t="n">
        <v>17</v>
      </c>
      <c r="F82" s="62" t="n">
        <v>12</v>
      </c>
      <c r="G82" s="62" t="n">
        <v>163</v>
      </c>
    </row>
    <row r="83">
      <c r="A83" s="28" t="s">
        <v>151</v>
      </c>
      <c r="B83" s="62" t="s">
        <v>505</v>
      </c>
      <c r="C83" s="62" t="n">
        <v>12</v>
      </c>
      <c r="D83" s="62" t="n">
        <v>8</v>
      </c>
      <c r="E83" s="62" t="n">
        <v>12</v>
      </c>
      <c r="F83" s="62" t="n">
        <v>12</v>
      </c>
      <c r="G83" s="62" t="n">
        <v>179</v>
      </c>
    </row>
    <row r="84">
      <c r="A84" s="28" t="s">
        <v>151</v>
      </c>
      <c r="B84" s="62" t="s">
        <v>506</v>
      </c>
      <c r="C84" s="62" t="n">
        <v>11</v>
      </c>
      <c r="D84" s="62" t="n">
        <v>5</v>
      </c>
      <c r="E84" s="62" t="n">
        <v>9</v>
      </c>
      <c r="F84" s="62" t="n">
        <v>11</v>
      </c>
      <c r="G84" s="62" t="n">
        <v>87</v>
      </c>
    </row>
    <row r="85">
      <c r="A85" s="28" t="s">
        <v>151</v>
      </c>
      <c r="B85" s="62" t="s">
        <v>245</v>
      </c>
      <c r="C85" s="62" t="n">
        <v>20</v>
      </c>
      <c r="D85" s="62" t="n">
        <v>32</v>
      </c>
      <c r="E85" s="62" t="n">
        <v>39</v>
      </c>
      <c r="F85" s="62" t="n">
        <v>20</v>
      </c>
      <c r="G85" s="62" t="n">
        <v>288</v>
      </c>
    </row>
    <row r="86">
      <c r="A86" s="28" t="s">
        <v>151</v>
      </c>
      <c r="B86" s="62" t="s">
        <v>32</v>
      </c>
      <c r="C86" s="62" t="n">
        <v>192</v>
      </c>
      <c r="D86" s="62" t="n">
        <v>321</v>
      </c>
      <c r="E86" s="62" t="n">
        <v>278</v>
      </c>
      <c r="F86" s="62" t="n">
        <v>192</v>
      </c>
      <c r="G86" s="62" t="n">
        <v>2284</v>
      </c>
    </row>
    <row r="87">
      <c r="A87" s="28" t="s">
        <v>225</v>
      </c>
      <c r="B87" s="62" t="s">
        <v>160</v>
      </c>
      <c r="C87" s="62" t="n">
        <v>38</v>
      </c>
      <c r="D87" s="62" t="n">
        <v>0</v>
      </c>
      <c r="E87" s="62" t="n">
        <v>0</v>
      </c>
      <c r="F87" s="62" t="n">
        <v>38</v>
      </c>
      <c r="G87" s="62" t="n">
        <v>200</v>
      </c>
    </row>
    <row r="88">
      <c r="A88" s="28" t="s">
        <v>225</v>
      </c>
      <c r="B88" s="62" t="s">
        <v>507</v>
      </c>
      <c r="C88" s="62" t="n">
        <v>20</v>
      </c>
      <c r="D88" s="62" t="n">
        <v>0</v>
      </c>
      <c r="E88" s="62" t="n">
        <v>0</v>
      </c>
      <c r="F88" s="62" t="n">
        <v>20</v>
      </c>
      <c r="G88" s="62" t="n">
        <v>282</v>
      </c>
    </row>
    <row r="89">
      <c r="A89" s="28" t="s">
        <v>225</v>
      </c>
      <c r="B89" s="62" t="s">
        <v>508</v>
      </c>
      <c r="C89" s="62" t="n">
        <v>18</v>
      </c>
      <c r="D89" s="62" t="n">
        <v>0</v>
      </c>
      <c r="E89" s="62" t="n">
        <v>29</v>
      </c>
      <c r="F89" s="62" t="n">
        <v>18</v>
      </c>
      <c r="G89" s="62" t="n">
        <v>165</v>
      </c>
    </row>
    <row r="90">
      <c r="A90" s="28" t="s">
        <v>225</v>
      </c>
      <c r="B90" s="62" t="s">
        <v>124</v>
      </c>
      <c r="C90" s="62" t="n">
        <v>18</v>
      </c>
      <c r="D90" s="62" t="n">
        <v>0</v>
      </c>
      <c r="E90" s="62" t="n">
        <v>0</v>
      </c>
      <c r="F90" s="62" t="n">
        <v>18</v>
      </c>
      <c r="G90" s="62" t="n">
        <v>119</v>
      </c>
    </row>
    <row r="91">
      <c r="A91" s="28" t="s">
        <v>225</v>
      </c>
      <c r="B91" s="62" t="s">
        <v>509</v>
      </c>
      <c r="C91" s="62" t="n">
        <v>15</v>
      </c>
      <c r="D91" s="62" t="n">
        <v>0</v>
      </c>
      <c r="E91" s="62" t="n">
        <v>15</v>
      </c>
      <c r="F91" s="62" t="n">
        <v>15</v>
      </c>
      <c r="G91" s="62" t="n">
        <v>150</v>
      </c>
    </row>
    <row r="92">
      <c r="A92" s="28" t="s">
        <v>225</v>
      </c>
      <c r="B92" s="62" t="s">
        <v>510</v>
      </c>
      <c r="C92" s="62" t="n">
        <v>10</v>
      </c>
      <c r="D92" s="62" t="n">
        <v>0</v>
      </c>
      <c r="E92" s="62" t="n">
        <v>4</v>
      </c>
      <c r="F92" s="62" t="n">
        <v>10</v>
      </c>
      <c r="G92" s="62" t="n">
        <v>47</v>
      </c>
    </row>
    <row r="93">
      <c r="A93" s="28" t="s">
        <v>225</v>
      </c>
      <c r="B93" s="62" t="s">
        <v>511</v>
      </c>
      <c r="C93" s="62" t="n">
        <v>8</v>
      </c>
      <c r="D93" s="62" t="n">
        <v>0</v>
      </c>
      <c r="E93" s="62" t="n">
        <v>0</v>
      </c>
      <c r="F93" s="62" t="n">
        <v>8</v>
      </c>
      <c r="G93" s="62" t="n">
        <v>61</v>
      </c>
    </row>
    <row r="94">
      <c r="A94" s="28" t="s">
        <v>225</v>
      </c>
      <c r="B94" s="62" t="s">
        <v>245</v>
      </c>
      <c r="C94" s="62" t="n">
        <v>6</v>
      </c>
      <c r="D94" s="62" t="n">
        <v>0</v>
      </c>
      <c r="E94" s="62" t="n">
        <v>32</v>
      </c>
      <c r="F94" s="62" t="n">
        <v>6</v>
      </c>
      <c r="G94" s="62" t="n">
        <v>443</v>
      </c>
    </row>
    <row r="95">
      <c r="A95" s="28" t="s">
        <v>225</v>
      </c>
      <c r="B95" s="62" t="s">
        <v>32</v>
      </c>
      <c r="C95" s="62" t="n">
        <v>133</v>
      </c>
      <c r="D95" s="62" t="n">
        <v>0</v>
      </c>
      <c r="E95" s="62" t="n">
        <v>80</v>
      </c>
      <c r="F95" s="62" t="n">
        <v>133</v>
      </c>
      <c r="G95" s="62" t="n">
        <v>1467</v>
      </c>
    </row>
    <row r="96">
      <c r="A96" s="28" t="s">
        <v>226</v>
      </c>
      <c r="B96" s="62" t="s">
        <v>512</v>
      </c>
      <c r="C96" s="62" t="n">
        <v>68</v>
      </c>
      <c r="D96" s="62" t="n">
        <v>0</v>
      </c>
      <c r="E96" s="62" t="n">
        <v>0</v>
      </c>
      <c r="F96" s="62" t="n">
        <v>68</v>
      </c>
      <c r="G96" s="62" t="n">
        <v>422</v>
      </c>
    </row>
    <row r="97">
      <c r="A97" s="28" t="s">
        <v>226</v>
      </c>
      <c r="B97" s="62" t="s">
        <v>513</v>
      </c>
      <c r="C97" s="62" t="n">
        <v>36</v>
      </c>
      <c r="D97" s="62" t="n">
        <v>0</v>
      </c>
      <c r="E97" s="62" t="n">
        <v>252</v>
      </c>
      <c r="F97" s="62" t="n">
        <v>36</v>
      </c>
      <c r="G97" s="62" t="n">
        <v>200</v>
      </c>
    </row>
    <row r="98">
      <c r="A98" s="28" t="s">
        <v>226</v>
      </c>
      <c r="B98" s="62" t="s">
        <v>245</v>
      </c>
      <c r="C98" s="62" t="n">
        <v>0</v>
      </c>
      <c r="D98" s="62" t="n">
        <v>0</v>
      </c>
      <c r="E98" s="62" t="n">
        <v>7</v>
      </c>
      <c r="F98" s="62" t="n">
        <v>0</v>
      </c>
      <c r="G98" s="62" t="n">
        <v>37</v>
      </c>
    </row>
    <row r="99">
      <c r="A99" s="28" t="s">
        <v>226</v>
      </c>
      <c r="B99" s="62" t="s">
        <v>32</v>
      </c>
      <c r="C99" s="62" t="n">
        <v>104</v>
      </c>
      <c r="D99" s="62" t="n">
        <v>0</v>
      </c>
      <c r="E99" s="62" t="n">
        <v>259</v>
      </c>
      <c r="F99" s="62" t="n">
        <v>104</v>
      </c>
      <c r="G99" s="62" t="n">
        <v>659</v>
      </c>
    </row>
    <row r="100">
      <c r="A100" s="28" t="s">
        <v>227</v>
      </c>
      <c r="B100" s="62" t="s">
        <v>514</v>
      </c>
      <c r="C100" s="62" t="n">
        <v>80</v>
      </c>
      <c r="D100" s="62" t="n">
        <v>20</v>
      </c>
      <c r="E100" s="62" t="n">
        <v>0</v>
      </c>
      <c r="F100" s="62" t="n">
        <v>80</v>
      </c>
      <c r="G100" s="62" t="n">
        <v>380</v>
      </c>
    </row>
    <row r="101">
      <c r="A101" s="28" t="s">
        <v>227</v>
      </c>
      <c r="B101" s="62" t="s">
        <v>515</v>
      </c>
      <c r="C101" s="62" t="n">
        <v>18</v>
      </c>
      <c r="D101" s="62" t="n">
        <v>6</v>
      </c>
      <c r="E101" s="62" t="n">
        <v>0</v>
      </c>
      <c r="F101" s="62" t="n">
        <v>18</v>
      </c>
      <c r="G101" s="62" t="n">
        <v>109</v>
      </c>
    </row>
    <row r="102">
      <c r="A102" s="28" t="s">
        <v>227</v>
      </c>
      <c r="B102" s="62" t="s">
        <v>245</v>
      </c>
      <c r="C102" s="62" t="n">
        <v>0</v>
      </c>
      <c r="D102" s="62" t="n">
        <v>1</v>
      </c>
      <c r="E102" s="62" t="n">
        <v>0</v>
      </c>
      <c r="F102" s="62" t="n">
        <v>0</v>
      </c>
      <c r="G102" s="62" t="n">
        <v>83</v>
      </c>
    </row>
    <row r="103">
      <c r="A103" s="28" t="s">
        <v>227</v>
      </c>
      <c r="B103" s="62" t="s">
        <v>32</v>
      </c>
      <c r="C103" s="62" t="n">
        <v>98</v>
      </c>
      <c r="D103" s="62" t="n">
        <v>27</v>
      </c>
      <c r="E103" s="62" t="n">
        <v>0</v>
      </c>
      <c r="F103" s="62" t="n">
        <v>98</v>
      </c>
      <c r="G103" s="62" t="n">
        <v>572</v>
      </c>
    </row>
    <row r="104">
      <c r="A104" s="28" t="s">
        <v>228</v>
      </c>
      <c r="B104" s="62" t="s">
        <v>376</v>
      </c>
      <c r="C104" s="62" t="n">
        <v>86</v>
      </c>
      <c r="D104" s="62" t="n">
        <v>15</v>
      </c>
      <c r="E104" s="62" t="n">
        <v>0</v>
      </c>
      <c r="F104" s="62" t="n">
        <v>86</v>
      </c>
      <c r="G104" s="62" t="n">
        <v>165</v>
      </c>
    </row>
    <row r="105">
      <c r="A105" s="28" t="s">
        <v>228</v>
      </c>
      <c r="B105" s="62" t="s">
        <v>245</v>
      </c>
      <c r="C105" s="62" t="n">
        <v>0</v>
      </c>
      <c r="D105" s="62" t="n">
        <v>15</v>
      </c>
      <c r="E105" s="62" t="n">
        <v>0</v>
      </c>
      <c r="F105" s="62" t="n">
        <v>0</v>
      </c>
      <c r="G105" s="62" t="n">
        <v>154</v>
      </c>
    </row>
    <row r="106">
      <c r="A106" s="28" t="s">
        <v>228</v>
      </c>
      <c r="B106" s="62" t="s">
        <v>32</v>
      </c>
      <c r="C106" s="62" t="n">
        <v>86</v>
      </c>
      <c r="D106" s="62" t="n">
        <v>30</v>
      </c>
      <c r="E106" s="62" t="n">
        <v>0</v>
      </c>
      <c r="F106" s="62" t="n">
        <v>86</v>
      </c>
      <c r="G106" s="62" t="n">
        <v>319</v>
      </c>
    </row>
    <row r="107">
      <c r="A107" s="28" t="s">
        <v>229</v>
      </c>
      <c r="B107" s="62" t="s">
        <v>516</v>
      </c>
      <c r="C107" s="62" t="n">
        <v>60</v>
      </c>
      <c r="D107" s="62" t="n">
        <v>0</v>
      </c>
      <c r="E107" s="62" t="n">
        <v>0</v>
      </c>
      <c r="F107" s="62" t="n">
        <v>60</v>
      </c>
      <c r="G107" s="62" t="n">
        <v>246</v>
      </c>
    </row>
    <row r="108">
      <c r="A108" s="28" t="s">
        <v>229</v>
      </c>
      <c r="B108" s="62" t="s">
        <v>32</v>
      </c>
      <c r="C108" s="62" t="n">
        <v>60</v>
      </c>
      <c r="D108" s="62" t="n">
        <v>0</v>
      </c>
      <c r="E108" s="62" t="n">
        <v>0</v>
      </c>
      <c r="F108" s="62" t="n">
        <v>60</v>
      </c>
      <c r="G108" s="62" t="n">
        <v>246</v>
      </c>
    </row>
    <row r="109">
      <c r="A109" s="28" t="s">
        <v>230</v>
      </c>
      <c r="B109" s="62" t="s">
        <v>517</v>
      </c>
      <c r="C109" s="62" t="n">
        <v>36</v>
      </c>
      <c r="D109" s="62" t="n">
        <v>0</v>
      </c>
      <c r="E109" s="62" t="n">
        <v>0</v>
      </c>
      <c r="F109" s="62" t="n">
        <v>36</v>
      </c>
      <c r="G109" s="62" t="n">
        <v>108</v>
      </c>
    </row>
    <row r="110">
      <c r="A110" s="28" t="s">
        <v>230</v>
      </c>
      <c r="B110" s="62" t="s">
        <v>245</v>
      </c>
      <c r="C110" s="62" t="n">
        <v>0</v>
      </c>
      <c r="D110" s="62" t="n">
        <v>0</v>
      </c>
      <c r="E110" s="62" t="n">
        <v>0</v>
      </c>
      <c r="F110" s="62" t="n">
        <v>0</v>
      </c>
      <c r="G110" s="62" t="n">
        <v>24</v>
      </c>
    </row>
    <row r="111">
      <c r="A111" s="28" t="s">
        <v>230</v>
      </c>
      <c r="B111" s="62" t="s">
        <v>32</v>
      </c>
      <c r="C111" s="62" t="n">
        <v>36</v>
      </c>
      <c r="D111" s="62" t="n">
        <v>0</v>
      </c>
      <c r="E111" s="62" t="n">
        <v>0</v>
      </c>
      <c r="F111" s="62" t="n">
        <v>36</v>
      </c>
      <c r="G111" s="62" t="n">
        <v>132</v>
      </c>
    </row>
    <row r="112">
      <c r="A112" s="28" t="s">
        <v>232</v>
      </c>
      <c r="B112" s="62" t="s">
        <v>518</v>
      </c>
      <c r="C112" s="62" t="n">
        <v>11</v>
      </c>
      <c r="D112" s="62" t="n">
        <v>3</v>
      </c>
      <c r="E112" s="62" t="n">
        <v>0</v>
      </c>
      <c r="F112" s="62" t="n">
        <v>11</v>
      </c>
      <c r="G112" s="62" t="n">
        <v>55</v>
      </c>
    </row>
    <row r="113">
      <c r="A113" s="28" t="s">
        <v>232</v>
      </c>
      <c r="B113" s="62" t="s">
        <v>519</v>
      </c>
      <c r="C113" s="62" t="n">
        <v>9</v>
      </c>
      <c r="D113" s="62" t="n">
        <v>5</v>
      </c>
      <c r="E113" s="62" t="n">
        <v>0</v>
      </c>
      <c r="F113" s="62" t="n">
        <v>9</v>
      </c>
      <c r="G113" s="62" t="n">
        <v>89</v>
      </c>
    </row>
    <row r="114">
      <c r="A114" s="28" t="s">
        <v>232</v>
      </c>
      <c r="B114" s="62" t="s">
        <v>520</v>
      </c>
      <c r="C114" s="62" t="n">
        <v>7</v>
      </c>
      <c r="D114" s="62" t="n">
        <v>0</v>
      </c>
      <c r="E114" s="62" t="n">
        <v>0</v>
      </c>
      <c r="F114" s="62" t="n">
        <v>7</v>
      </c>
      <c r="G114" s="62" t="n">
        <v>25</v>
      </c>
    </row>
    <row r="115">
      <c r="A115" s="28" t="s">
        <v>232</v>
      </c>
      <c r="B115" s="62" t="s">
        <v>521</v>
      </c>
      <c r="C115" s="62" t="n">
        <v>7</v>
      </c>
      <c r="D115" s="62" t="n">
        <v>0</v>
      </c>
      <c r="E115" s="62" t="n">
        <v>0</v>
      </c>
      <c r="F115" s="62" t="n">
        <v>7</v>
      </c>
      <c r="G115" s="62" t="n">
        <v>7</v>
      </c>
    </row>
    <row r="116">
      <c r="A116" s="28" t="s">
        <v>232</v>
      </c>
      <c r="B116" s="62" t="s">
        <v>245</v>
      </c>
      <c r="C116" s="62" t="n">
        <v>0</v>
      </c>
      <c r="D116" s="62" t="n">
        <v>0</v>
      </c>
      <c r="E116" s="62" t="n">
        <v>13</v>
      </c>
      <c r="F116" s="62" t="n">
        <v>0</v>
      </c>
      <c r="G116" s="62" t="n">
        <v>0</v>
      </c>
    </row>
    <row r="117">
      <c r="A117" s="28" t="s">
        <v>232</v>
      </c>
      <c r="B117" s="62" t="s">
        <v>32</v>
      </c>
      <c r="C117" s="62" t="n">
        <v>34</v>
      </c>
      <c r="D117" s="62" t="n">
        <v>8</v>
      </c>
      <c r="E117" s="62" t="n">
        <v>13</v>
      </c>
      <c r="F117" s="62" t="n">
        <v>34</v>
      </c>
      <c r="G117" s="62" t="n">
        <v>176</v>
      </c>
    </row>
    <row r="118">
      <c r="A118" s="28" t="s">
        <v>231</v>
      </c>
      <c r="B118" s="62" t="s">
        <v>522</v>
      </c>
      <c r="C118" s="62" t="n">
        <v>29</v>
      </c>
      <c r="D118" s="62" t="n">
        <v>29</v>
      </c>
      <c r="E118" s="62" t="n">
        <v>0</v>
      </c>
      <c r="F118" s="62" t="n">
        <v>29</v>
      </c>
      <c r="G118" s="62" t="n">
        <v>446</v>
      </c>
    </row>
    <row r="119">
      <c r="A119" s="28" t="s">
        <v>231</v>
      </c>
      <c r="B119" s="62" t="s">
        <v>523</v>
      </c>
      <c r="C119" s="62" t="n">
        <v>5</v>
      </c>
      <c r="D119" s="62" t="n">
        <v>0</v>
      </c>
      <c r="E119" s="62" t="n">
        <v>0</v>
      </c>
      <c r="F119" s="62" t="n">
        <v>5</v>
      </c>
      <c r="G119" s="62" t="n">
        <v>65</v>
      </c>
    </row>
    <row r="120">
      <c r="A120" s="28" t="s">
        <v>231</v>
      </c>
      <c r="B120" s="62" t="s">
        <v>245</v>
      </c>
      <c r="C120" s="62" t="n">
        <v>0</v>
      </c>
      <c r="D120" s="62" t="n">
        <v>0</v>
      </c>
      <c r="E120" s="62" t="n">
        <v>0</v>
      </c>
      <c r="F120" s="62" t="n">
        <v>0</v>
      </c>
      <c r="G120" s="62" t="n">
        <v>120</v>
      </c>
    </row>
    <row r="121">
      <c r="A121" s="28" t="s">
        <v>231</v>
      </c>
      <c r="B121" s="62" t="s">
        <v>32</v>
      </c>
      <c r="C121" s="62" t="n">
        <v>34</v>
      </c>
      <c r="D121" s="62" t="n">
        <v>29</v>
      </c>
      <c r="E121" s="62" t="n">
        <v>0</v>
      </c>
      <c r="F121" s="62" t="n">
        <v>34</v>
      </c>
      <c r="G121" s="62" t="n">
        <v>631</v>
      </c>
    </row>
    <row r="122">
      <c r="A122" s="28" t="s">
        <v>233</v>
      </c>
      <c r="B122" s="62" t="s">
        <v>524</v>
      </c>
      <c r="C122" s="62" t="n">
        <v>15</v>
      </c>
      <c r="D122" s="62" t="n">
        <v>0</v>
      </c>
      <c r="E122" s="62" t="n">
        <v>0</v>
      </c>
      <c r="F122" s="62" t="n">
        <v>15</v>
      </c>
      <c r="G122" s="62" t="n">
        <v>34</v>
      </c>
    </row>
    <row r="123">
      <c r="A123" s="28" t="s">
        <v>233</v>
      </c>
      <c r="B123" s="62" t="s">
        <v>525</v>
      </c>
      <c r="C123" s="62" t="n">
        <v>6</v>
      </c>
      <c r="D123" s="62" t="n">
        <v>0</v>
      </c>
      <c r="E123" s="62" t="n">
        <v>12</v>
      </c>
      <c r="F123" s="62" t="n">
        <v>6</v>
      </c>
      <c r="G123" s="62" t="n">
        <v>29</v>
      </c>
    </row>
    <row r="124">
      <c r="A124" s="28" t="s">
        <v>233</v>
      </c>
      <c r="B124" s="62" t="s">
        <v>245</v>
      </c>
      <c r="C124" s="62" t="n">
        <v>0</v>
      </c>
      <c r="D124" s="62" t="n">
        <v>0</v>
      </c>
      <c r="E124" s="62" t="n">
        <v>15</v>
      </c>
      <c r="F124" s="62" t="n">
        <v>0</v>
      </c>
      <c r="G124" s="62" t="n">
        <v>14</v>
      </c>
    </row>
    <row r="125">
      <c r="A125" s="28" t="s">
        <v>233</v>
      </c>
      <c r="B125" s="62" t="s">
        <v>32</v>
      </c>
      <c r="C125" s="62" t="n">
        <v>21</v>
      </c>
      <c r="D125" s="62" t="n">
        <v>0</v>
      </c>
      <c r="E125" s="62" t="n">
        <v>27</v>
      </c>
      <c r="F125" s="62" t="n">
        <v>21</v>
      </c>
      <c r="G125" s="62" t="n">
        <v>77</v>
      </c>
    </row>
    <row r="126">
      <c r="A126" s="28" t="s">
        <v>526</v>
      </c>
      <c r="B126" s="62" t="s">
        <v>527</v>
      </c>
      <c r="C126" s="62" t="n">
        <v>9</v>
      </c>
      <c r="D126" s="62" t="n">
        <v>0</v>
      </c>
      <c r="E126" s="62" t="n">
        <v>60</v>
      </c>
      <c r="F126" s="62" t="n">
        <v>9</v>
      </c>
      <c r="G126" s="62" t="n">
        <v>3058</v>
      </c>
    </row>
    <row r="127">
      <c r="A127" s="28" t="s">
        <v>526</v>
      </c>
      <c r="B127" s="62" t="s">
        <v>528</v>
      </c>
      <c r="C127" s="62" t="n">
        <v>5</v>
      </c>
      <c r="D127" s="62" t="n">
        <v>0</v>
      </c>
      <c r="E127" s="62" t="n">
        <v>4</v>
      </c>
      <c r="F127" s="62" t="n">
        <v>5</v>
      </c>
      <c r="G127" s="62" t="n">
        <v>167</v>
      </c>
    </row>
    <row r="128">
      <c r="A128" s="28" t="s">
        <v>526</v>
      </c>
      <c r="B128" s="62" t="s">
        <v>529</v>
      </c>
      <c r="C128" s="62" t="n">
        <v>2</v>
      </c>
      <c r="D128" s="62" t="n">
        <v>0</v>
      </c>
      <c r="E128" s="62" t="n">
        <v>61</v>
      </c>
      <c r="F128" s="62" t="n">
        <v>2</v>
      </c>
      <c r="G128" s="62" t="n">
        <v>1056</v>
      </c>
    </row>
    <row r="129">
      <c r="A129" s="28" t="s">
        <v>526</v>
      </c>
      <c r="B129" s="62" t="s">
        <v>245</v>
      </c>
      <c r="C129" s="62" t="n">
        <v>0</v>
      </c>
      <c r="D129" s="62" t="n">
        <v>0</v>
      </c>
      <c r="E129" s="62" t="n">
        <v>64</v>
      </c>
      <c r="F129" s="62" t="n">
        <v>0</v>
      </c>
      <c r="G129" s="62" t="n">
        <v>187</v>
      </c>
    </row>
    <row r="130">
      <c r="A130" s="28" t="s">
        <v>526</v>
      </c>
      <c r="B130" s="62" t="s">
        <v>32</v>
      </c>
      <c r="C130" s="62" t="n">
        <v>16</v>
      </c>
      <c r="D130" s="62" t="n">
        <v>0</v>
      </c>
      <c r="E130" s="62" t="n">
        <v>189</v>
      </c>
      <c r="F130" s="62" t="n">
        <v>16</v>
      </c>
      <c r="G130" s="62" t="n">
        <v>4468</v>
      </c>
    </row>
    <row r="131">
      <c r="A131" s="28" t="s">
        <v>323</v>
      </c>
      <c r="B131" s="62" t="s">
        <v>32</v>
      </c>
      <c r="C131" s="62" t="n">
        <v>30</v>
      </c>
      <c r="D131" s="62" t="n">
        <v>262</v>
      </c>
      <c r="E131" s="62" t="n">
        <v>447</v>
      </c>
      <c r="F131" s="62" t="n">
        <v>30</v>
      </c>
      <c r="G131" s="62" t="n">
        <v>3779</v>
      </c>
    </row>
    <row r="132">
      <c r="A132" s="53" t="s">
        <v>32</v>
      </c>
      <c r="B132" s="63" t="s">
        <v>32</v>
      </c>
      <c r="C132" s="63" t="n">
        <v>5078</v>
      </c>
      <c r="D132" s="63" t="n">
        <v>4578</v>
      </c>
      <c r="E132" s="63" t="n">
        <v>5417</v>
      </c>
      <c r="F132" s="63" t="n">
        <v>5078</v>
      </c>
      <c r="G132" s="63" t="n">
        <v>55215</v>
      </c>
    </row>
    <row r="133">
      <c r="A133" s="28" t="s">
        <v>165</v>
      </c>
      <c r="B133" s="28"/>
      <c r="C133" s="28"/>
      <c r="D133" s="28"/>
      <c r="E133" s="28"/>
      <c r="F133" s="28"/>
      <c r="G133" s="28"/>
    </row>
    <row r="134">
      <c r="A134" s="28" t="s">
        <v>61</v>
      </c>
      <c r="B134" s="28"/>
      <c r="C134" s="28"/>
      <c r="D134" s="28"/>
      <c r="E134" s="28"/>
      <c r="F134" s="28"/>
      <c r="G134" s="28"/>
    </row>
  </sheetData>
  <sheetProtection sheet="1"/>
  <mergeCells count="25">
    <mergeCell ref="B1:E1"/>
    <mergeCell ref="A11:A20"/>
    <mergeCell ref="A21:A26"/>
    <mergeCell ref="A27:A39"/>
    <mergeCell ref="A40:A47"/>
    <mergeCell ref="A48:A50"/>
    <mergeCell ref="A51:A58"/>
    <mergeCell ref="A59:A63"/>
    <mergeCell ref="A64:A68"/>
    <mergeCell ref="A69:A76"/>
    <mergeCell ref="A77:A86"/>
    <mergeCell ref="A87:A95"/>
    <mergeCell ref="A96:A99"/>
    <mergeCell ref="A100:A103"/>
    <mergeCell ref="A104:A106"/>
    <mergeCell ref="A107:A108"/>
    <mergeCell ref="A109:A111"/>
    <mergeCell ref="A112:A117"/>
    <mergeCell ref="A118:A121"/>
    <mergeCell ref="A122:A125"/>
    <mergeCell ref="A126:A130"/>
    <mergeCell ref="A131:A131"/>
    <mergeCell ref="A132:A132"/>
    <mergeCell ref="A133:G133"/>
    <mergeCell ref="A134:G134"/>
  </mergeCells>
  <hyperlinks>
    <hyperlink ref="A7" r:id="rId1h"/>
  </hyperlinks>
  <pageMargins left="0.7" right="0.7" top="0.75" bottom="0.75" header="0.3" footer="0.3"/>
  <pageSetup paperSize="9" orientation="portrait" r:id="rId2"/>
  <drawing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531</v>
      </c>
    </row>
    <row r="6" ht="15.95" customHeight="1">
      <c r="A6" s="16" t="s">
        <v>27</v>
      </c>
    </row>
    <row r="7" ht="15" customHeight="1">
      <c r="A7" s="9" t="s">
        <v>25</v>
      </c>
    </row>
    <row r="9">
      <c r="A9" s="23"/>
      <c r="B9" s="23"/>
      <c r="C9" s="23"/>
      <c r="D9" s="23"/>
      <c r="E9" s="23"/>
      <c r="F9" s="23"/>
      <c r="G9" s="23"/>
      <c r="H9" s="23"/>
      <c r="I9" s="23"/>
      <c r="J9" s="23"/>
      <c r="K9" s="23"/>
      <c r="L9" s="23"/>
    </row>
    <row r="10">
      <c r="A10" s="64" t="s">
        <v>29</v>
      </c>
      <c r="B10" s="26" t="s">
        <v>82</v>
      </c>
      <c r="C10" s="26" t="s">
        <v>83</v>
      </c>
      <c r="D10" s="26" t="s">
        <v>84</v>
      </c>
      <c r="E10" s="26" t="s">
        <v>85</v>
      </c>
      <c r="F10" s="26" t="s">
        <v>87</v>
      </c>
      <c r="G10" s="26" t="s">
        <v>90</v>
      </c>
      <c r="H10" s="26" t="s">
        <v>91</v>
      </c>
      <c r="I10" s="26" t="s">
        <v>92</v>
      </c>
      <c r="J10" s="26" t="s">
        <v>93</v>
      </c>
      <c r="K10" s="26" t="s">
        <v>532</v>
      </c>
      <c r="L10" s="26" t="s">
        <v>32</v>
      </c>
    </row>
    <row r="11">
      <c r="A11" s="64" t="s">
        <v>33</v>
      </c>
      <c r="B11" s="64" t="n">
        <v>1484</v>
      </c>
      <c r="C11" s="64" t="n">
        <v>193</v>
      </c>
      <c r="D11" s="64" t="n">
        <v>18</v>
      </c>
      <c r="E11" s="64" t="n">
        <v>13</v>
      </c>
      <c r="F11" s="64" t="n">
        <v>0</v>
      </c>
      <c r="G11" s="64" t="n">
        <v>41</v>
      </c>
      <c r="H11" s="64" t="n">
        <v>204</v>
      </c>
      <c r="I11" s="64" t="n">
        <v>20</v>
      </c>
      <c r="J11" s="64" t="n">
        <v>14</v>
      </c>
      <c r="K11" s="64" t="n">
        <v>453</v>
      </c>
      <c r="L11" s="64" t="n">
        <v>2440</v>
      </c>
    </row>
    <row r="12">
      <c r="A12" s="64" t="s">
        <v>34</v>
      </c>
      <c r="B12" s="64" t="n">
        <v>1589</v>
      </c>
      <c r="C12" s="64" t="n">
        <v>184</v>
      </c>
      <c r="D12" s="64" t="n">
        <v>35</v>
      </c>
      <c r="E12" s="64" t="n">
        <v>22</v>
      </c>
      <c r="F12" s="64" t="n">
        <v>1</v>
      </c>
      <c r="G12" s="64" t="n">
        <v>76</v>
      </c>
      <c r="H12" s="64" t="n">
        <v>243</v>
      </c>
      <c r="I12" s="64" t="n">
        <v>31</v>
      </c>
      <c r="J12" s="64" t="n">
        <v>7</v>
      </c>
      <c r="K12" s="64" t="n">
        <v>511</v>
      </c>
      <c r="L12" s="64" t="n">
        <v>2699</v>
      </c>
    </row>
    <row r="13">
      <c r="A13" s="64" t="s">
        <v>35</v>
      </c>
      <c r="B13" s="64" t="n">
        <v>1131</v>
      </c>
      <c r="C13" s="64" t="n">
        <v>142</v>
      </c>
      <c r="D13" s="64" t="n">
        <v>26</v>
      </c>
      <c r="E13" s="64" t="n">
        <v>25</v>
      </c>
      <c r="F13" s="64" t="n">
        <v>0</v>
      </c>
      <c r="G13" s="64" t="n">
        <v>70</v>
      </c>
      <c r="H13" s="64" t="n">
        <v>238</v>
      </c>
      <c r="I13" s="64" t="n">
        <v>29</v>
      </c>
      <c r="J13" s="64" t="n">
        <v>22</v>
      </c>
      <c r="K13" s="64" t="n">
        <v>585</v>
      </c>
      <c r="L13" s="64" t="n">
        <v>2268</v>
      </c>
    </row>
    <row r="14">
      <c r="A14" s="64" t="s">
        <v>36</v>
      </c>
      <c r="B14" s="64" t="n">
        <v>1382</v>
      </c>
      <c r="C14" s="64" t="n">
        <v>172</v>
      </c>
      <c r="D14" s="64" t="n">
        <v>20</v>
      </c>
      <c r="E14" s="64" t="n">
        <v>21</v>
      </c>
      <c r="F14" s="64" t="n">
        <v>0</v>
      </c>
      <c r="G14" s="64" t="n">
        <v>84</v>
      </c>
      <c r="H14" s="64" t="n">
        <v>304</v>
      </c>
      <c r="I14" s="64" t="n">
        <v>31</v>
      </c>
      <c r="J14" s="64" t="n">
        <v>20</v>
      </c>
      <c r="K14" s="64" t="n">
        <v>581</v>
      </c>
      <c r="L14" s="64" t="n">
        <v>2615</v>
      </c>
    </row>
    <row r="15">
      <c r="A15" s="64" t="s">
        <v>37</v>
      </c>
      <c r="B15" s="64" t="n">
        <v>1484</v>
      </c>
      <c r="C15" s="64" t="n">
        <v>196</v>
      </c>
      <c r="D15" s="64" t="n">
        <v>22</v>
      </c>
      <c r="E15" s="64" t="n">
        <v>18</v>
      </c>
      <c r="F15" s="64" t="n">
        <v>0</v>
      </c>
      <c r="G15" s="64" t="n">
        <v>75</v>
      </c>
      <c r="H15" s="64" t="n">
        <v>312</v>
      </c>
      <c r="I15" s="64" t="n">
        <v>19</v>
      </c>
      <c r="J15" s="64" t="n">
        <v>25</v>
      </c>
      <c r="K15" s="64" t="n">
        <v>654</v>
      </c>
      <c r="L15" s="64" t="n">
        <v>2805</v>
      </c>
    </row>
    <row r="16">
      <c r="A16" s="64" t="s">
        <v>38</v>
      </c>
      <c r="B16" s="64" t="n">
        <v>1363</v>
      </c>
      <c r="C16" s="64" t="n">
        <v>206</v>
      </c>
      <c r="D16" s="64" t="n">
        <v>22</v>
      </c>
      <c r="E16" s="64" t="n">
        <v>21</v>
      </c>
      <c r="F16" s="64" t="n">
        <v>0</v>
      </c>
      <c r="G16" s="64" t="n">
        <v>56</v>
      </c>
      <c r="H16" s="64" t="n">
        <v>207</v>
      </c>
      <c r="I16" s="64" t="n">
        <v>28</v>
      </c>
      <c r="J16" s="64" t="n">
        <v>21</v>
      </c>
      <c r="K16" s="64" t="n">
        <v>419</v>
      </c>
      <c r="L16" s="64" t="n">
        <v>2343</v>
      </c>
    </row>
    <row r="17">
      <c r="A17" s="64" t="s">
        <v>39</v>
      </c>
      <c r="B17" s="64" t="n">
        <v>1689</v>
      </c>
      <c r="C17" s="64" t="n">
        <v>175</v>
      </c>
      <c r="D17" s="64" t="n">
        <v>33</v>
      </c>
      <c r="E17" s="64" t="n">
        <v>35</v>
      </c>
      <c r="F17" s="64" t="n">
        <v>0</v>
      </c>
      <c r="G17" s="64" t="n">
        <v>108</v>
      </c>
      <c r="H17" s="64" t="n">
        <v>294</v>
      </c>
      <c r="I17" s="64" t="n">
        <v>29</v>
      </c>
      <c r="J17" s="64" t="n">
        <v>17</v>
      </c>
      <c r="K17" s="64" t="n">
        <v>645</v>
      </c>
      <c r="L17" s="64" t="n">
        <v>3025</v>
      </c>
    </row>
    <row r="18">
      <c r="A18" s="64" t="s">
        <v>40</v>
      </c>
      <c r="B18" s="64" t="n">
        <v>1350</v>
      </c>
      <c r="C18" s="64" t="n">
        <v>162</v>
      </c>
      <c r="D18" s="64" t="n">
        <v>33</v>
      </c>
      <c r="E18" s="64" t="n">
        <v>26</v>
      </c>
      <c r="F18" s="64" t="n">
        <v>0</v>
      </c>
      <c r="G18" s="64" t="n">
        <v>70</v>
      </c>
      <c r="H18" s="64" t="n">
        <v>192</v>
      </c>
      <c r="I18" s="64" t="n">
        <v>24</v>
      </c>
      <c r="J18" s="64" t="n">
        <v>5</v>
      </c>
      <c r="K18" s="64" t="n">
        <v>626</v>
      </c>
      <c r="L18" s="64" t="n">
        <v>2488</v>
      </c>
    </row>
    <row r="19">
      <c r="A19" s="64" t="s">
        <v>41</v>
      </c>
      <c r="B19" s="64" t="n">
        <v>1503</v>
      </c>
      <c r="C19" s="64" t="n">
        <v>212</v>
      </c>
      <c r="D19" s="64" t="n">
        <v>32</v>
      </c>
      <c r="E19" s="64" t="n">
        <v>27</v>
      </c>
      <c r="F19" s="64" t="n">
        <v>0</v>
      </c>
      <c r="G19" s="64" t="n">
        <v>66</v>
      </c>
      <c r="H19" s="64" t="n">
        <v>178</v>
      </c>
      <c r="I19" s="64" t="n">
        <v>31</v>
      </c>
      <c r="J19" s="64" t="n">
        <v>9</v>
      </c>
      <c r="K19" s="64" t="n">
        <v>585</v>
      </c>
      <c r="L19" s="64" t="n">
        <v>2643</v>
      </c>
    </row>
    <row r="20">
      <c r="A20" s="64" t="s">
        <v>42</v>
      </c>
      <c r="B20" s="64" t="n">
        <v>1275</v>
      </c>
      <c r="C20" s="64" t="n">
        <v>204</v>
      </c>
      <c r="D20" s="64" t="n">
        <v>40</v>
      </c>
      <c r="E20" s="64" t="n">
        <v>33</v>
      </c>
      <c r="F20" s="64" t="n">
        <v>1</v>
      </c>
      <c r="G20" s="64" t="n">
        <v>61</v>
      </c>
      <c r="H20" s="64" t="n">
        <v>140</v>
      </c>
      <c r="I20" s="64" t="n">
        <v>21</v>
      </c>
      <c r="J20" s="64" t="n">
        <v>14</v>
      </c>
      <c r="K20" s="64" t="n">
        <v>500</v>
      </c>
      <c r="L20" s="64" t="n">
        <v>2289</v>
      </c>
    </row>
    <row r="21">
      <c r="A21" s="64" t="s">
        <v>43</v>
      </c>
      <c r="B21" s="64" t="n">
        <v>1158</v>
      </c>
      <c r="C21" s="64" t="n">
        <v>154</v>
      </c>
      <c r="D21" s="64" t="n">
        <v>59</v>
      </c>
      <c r="E21" s="64" t="n">
        <v>35</v>
      </c>
      <c r="F21" s="64" t="n">
        <v>0</v>
      </c>
      <c r="G21" s="64" t="n">
        <v>69</v>
      </c>
      <c r="H21" s="64" t="n">
        <v>257</v>
      </c>
      <c r="I21" s="64" t="n">
        <v>38</v>
      </c>
      <c r="J21" s="64" t="n">
        <v>5</v>
      </c>
      <c r="K21" s="64" t="n">
        <v>696</v>
      </c>
      <c r="L21" s="64" t="n">
        <v>2471</v>
      </c>
    </row>
    <row r="22">
      <c r="A22" s="64" t="s">
        <v>44</v>
      </c>
      <c r="B22" s="64" t="n">
        <v>1256</v>
      </c>
      <c r="C22" s="64" t="n">
        <v>192</v>
      </c>
      <c r="D22" s="64" t="n">
        <v>68</v>
      </c>
      <c r="E22" s="64" t="n">
        <v>41</v>
      </c>
      <c r="F22" s="64" t="n">
        <v>0</v>
      </c>
      <c r="G22" s="64" t="n">
        <v>69</v>
      </c>
      <c r="H22" s="64" t="n">
        <v>218</v>
      </c>
      <c r="I22" s="64" t="n">
        <v>19</v>
      </c>
      <c r="J22" s="64" t="n">
        <v>13</v>
      </c>
      <c r="K22" s="64" t="n">
        <v>529</v>
      </c>
      <c r="L22" s="64" t="n">
        <v>2405</v>
      </c>
    </row>
    <row r="23">
      <c r="A23" s="64" t="s">
        <v>45</v>
      </c>
      <c r="B23" s="64" t="n">
        <v>1224</v>
      </c>
      <c r="C23" s="64" t="n">
        <v>184</v>
      </c>
      <c r="D23" s="64" t="n">
        <v>34</v>
      </c>
      <c r="E23" s="64" t="n">
        <v>16</v>
      </c>
      <c r="F23" s="64" t="n">
        <v>0</v>
      </c>
      <c r="G23" s="64" t="n">
        <v>88</v>
      </c>
      <c r="H23" s="64" t="n">
        <v>256</v>
      </c>
      <c r="I23" s="64" t="n">
        <v>27</v>
      </c>
      <c r="J23" s="64" t="n">
        <v>3</v>
      </c>
      <c r="K23" s="64" t="n">
        <v>473</v>
      </c>
      <c r="L23" s="64" t="n">
        <v>2305</v>
      </c>
    </row>
    <row r="24">
      <c r="A24" s="64" t="s">
        <v>46</v>
      </c>
      <c r="B24" s="64" t="n">
        <v>1197</v>
      </c>
      <c r="C24" s="64" t="n">
        <v>208</v>
      </c>
      <c r="D24" s="64" t="n">
        <v>41</v>
      </c>
      <c r="E24" s="64" t="n">
        <v>16</v>
      </c>
      <c r="F24" s="64" t="n">
        <v>0</v>
      </c>
      <c r="G24" s="64" t="n">
        <v>61</v>
      </c>
      <c r="H24" s="64" t="n">
        <v>224</v>
      </c>
      <c r="I24" s="64" t="n">
        <v>23</v>
      </c>
      <c r="J24" s="64" t="n">
        <v>2</v>
      </c>
      <c r="K24" s="64" t="n">
        <v>437</v>
      </c>
      <c r="L24" s="64" t="n">
        <v>2209</v>
      </c>
    </row>
    <row r="25">
      <c r="A25" s="64" t="s">
        <v>47</v>
      </c>
      <c r="B25" s="64" t="n">
        <v>1264</v>
      </c>
      <c r="C25" s="64" t="n">
        <v>304</v>
      </c>
      <c r="D25" s="64" t="n">
        <v>56</v>
      </c>
      <c r="E25" s="64" t="n">
        <v>4</v>
      </c>
      <c r="F25" s="64" t="n">
        <v>0</v>
      </c>
      <c r="G25" s="64" t="n">
        <v>78</v>
      </c>
      <c r="H25" s="64" t="n">
        <v>231</v>
      </c>
      <c r="I25" s="64" t="n">
        <v>36</v>
      </c>
      <c r="J25" s="64" t="n">
        <v>15</v>
      </c>
      <c r="K25" s="64" t="n">
        <v>436</v>
      </c>
      <c r="L25" s="64" t="n">
        <v>2424</v>
      </c>
    </row>
    <row r="26">
      <c r="A26" s="64" t="s">
        <v>48</v>
      </c>
      <c r="B26" s="64" t="n">
        <v>1719</v>
      </c>
      <c r="C26" s="64" t="n">
        <v>260</v>
      </c>
      <c r="D26" s="64" t="n">
        <v>39</v>
      </c>
      <c r="E26" s="64" t="n">
        <v>11</v>
      </c>
      <c r="F26" s="64" t="n">
        <v>2</v>
      </c>
      <c r="G26" s="64" t="n">
        <v>119</v>
      </c>
      <c r="H26" s="64" t="n">
        <v>260</v>
      </c>
      <c r="I26" s="64" t="n">
        <v>22</v>
      </c>
      <c r="J26" s="64" t="n">
        <v>8</v>
      </c>
      <c r="K26" s="64" t="n">
        <v>621</v>
      </c>
      <c r="L26" s="64" t="n">
        <v>3061</v>
      </c>
    </row>
    <row r="27">
      <c r="A27" s="64" t="s">
        <v>49</v>
      </c>
      <c r="B27" s="64" t="n">
        <v>1350</v>
      </c>
      <c r="C27" s="64" t="n">
        <v>268</v>
      </c>
      <c r="D27" s="64" t="n">
        <v>54</v>
      </c>
      <c r="E27" s="64" t="n">
        <v>83</v>
      </c>
      <c r="F27" s="64" t="n">
        <v>0</v>
      </c>
      <c r="G27" s="64" t="n">
        <v>90</v>
      </c>
      <c r="H27" s="64" t="n">
        <v>300</v>
      </c>
      <c r="I27" s="64" t="n">
        <v>25</v>
      </c>
      <c r="J27" s="64" t="n">
        <v>24</v>
      </c>
      <c r="K27" s="64" t="n">
        <v>609</v>
      </c>
      <c r="L27" s="64" t="n">
        <v>2803</v>
      </c>
    </row>
    <row r="28">
      <c r="A28" s="64" t="s">
        <v>50</v>
      </c>
      <c r="B28" s="64" t="n">
        <v>1866</v>
      </c>
      <c r="C28" s="64" t="n">
        <v>332</v>
      </c>
      <c r="D28" s="64" t="n">
        <v>65</v>
      </c>
      <c r="E28" s="64" t="n">
        <v>4</v>
      </c>
      <c r="F28" s="64" t="n">
        <v>1</v>
      </c>
      <c r="G28" s="64" t="n">
        <v>125</v>
      </c>
      <c r="H28" s="64" t="n">
        <v>298</v>
      </c>
      <c r="I28" s="64" t="n">
        <v>33</v>
      </c>
      <c r="J28" s="64" t="n">
        <v>6</v>
      </c>
      <c r="K28" s="64" t="n">
        <v>614</v>
      </c>
      <c r="L28" s="64" t="n">
        <v>3344</v>
      </c>
    </row>
    <row r="29">
      <c r="A29" s="64" t="s">
        <v>51</v>
      </c>
      <c r="B29" s="64" t="n">
        <v>1870</v>
      </c>
      <c r="C29" s="64" t="n">
        <v>265</v>
      </c>
      <c r="D29" s="64" t="n">
        <v>61</v>
      </c>
      <c r="E29" s="64" t="n">
        <v>80</v>
      </c>
      <c r="F29" s="64" t="n">
        <v>0</v>
      </c>
      <c r="G29" s="64" t="n">
        <v>74</v>
      </c>
      <c r="H29" s="64" t="n">
        <v>304</v>
      </c>
      <c r="I29" s="64" t="n">
        <v>37</v>
      </c>
      <c r="J29" s="64" t="n">
        <v>13</v>
      </c>
      <c r="K29" s="64" t="n">
        <v>659</v>
      </c>
      <c r="L29" s="64" t="n">
        <v>3363</v>
      </c>
    </row>
    <row r="30">
      <c r="A30" s="64" t="s">
        <v>52</v>
      </c>
      <c r="B30" s="64" t="n">
        <v>1563</v>
      </c>
      <c r="C30" s="64" t="n">
        <v>286</v>
      </c>
      <c r="D30" s="64" t="n">
        <v>86</v>
      </c>
      <c r="E30" s="64" t="n">
        <v>80</v>
      </c>
      <c r="F30" s="64" t="n">
        <v>0</v>
      </c>
      <c r="G30" s="64" t="n">
        <v>54</v>
      </c>
      <c r="H30" s="64" t="n">
        <v>234</v>
      </c>
      <c r="I30" s="64" t="n">
        <v>28</v>
      </c>
      <c r="J30" s="64" t="n">
        <v>17</v>
      </c>
      <c r="K30" s="64" t="n">
        <v>619</v>
      </c>
      <c r="L30" s="64" t="n">
        <v>2967</v>
      </c>
    </row>
    <row r="31">
      <c r="A31" s="64" t="s">
        <v>53</v>
      </c>
      <c r="B31" s="64" t="n">
        <v>1918</v>
      </c>
      <c r="C31" s="64" t="n">
        <v>255</v>
      </c>
      <c r="D31" s="64" t="n">
        <v>45</v>
      </c>
      <c r="E31" s="64" t="n">
        <v>95</v>
      </c>
      <c r="F31" s="64" t="n">
        <v>0</v>
      </c>
      <c r="G31" s="64" t="n">
        <v>75</v>
      </c>
      <c r="H31" s="64" t="n">
        <v>261</v>
      </c>
      <c r="I31" s="64" t="n">
        <v>42</v>
      </c>
      <c r="J31" s="64" t="n">
        <v>5</v>
      </c>
      <c r="K31" s="64" t="n">
        <v>447</v>
      </c>
      <c r="L31" s="64" t="n">
        <v>3143</v>
      </c>
    </row>
    <row r="32">
      <c r="A32" s="64" t="s">
        <v>54</v>
      </c>
      <c r="B32" s="64" t="n">
        <v>1521</v>
      </c>
      <c r="C32" s="64" t="n">
        <v>261</v>
      </c>
      <c r="D32" s="64" t="n">
        <v>35</v>
      </c>
      <c r="E32" s="64" t="n">
        <v>27</v>
      </c>
      <c r="F32" s="64" t="n">
        <v>0</v>
      </c>
      <c r="G32" s="64" t="n">
        <v>80</v>
      </c>
      <c r="H32" s="64" t="n">
        <v>242</v>
      </c>
      <c r="I32" s="64" t="n">
        <v>39</v>
      </c>
      <c r="J32" s="64" t="n">
        <v>10</v>
      </c>
      <c r="K32" s="64" t="n">
        <v>537</v>
      </c>
      <c r="L32" s="64" t="n">
        <v>2752</v>
      </c>
    </row>
    <row r="33">
      <c r="A33" s="64" t="s">
        <v>55</v>
      </c>
      <c r="B33" s="64" t="n">
        <v>1532</v>
      </c>
      <c r="C33" s="64" t="n">
        <v>185</v>
      </c>
      <c r="D33" s="64" t="n">
        <v>24</v>
      </c>
      <c r="E33" s="64" t="n">
        <v>82</v>
      </c>
      <c r="F33" s="64" t="n">
        <v>0</v>
      </c>
      <c r="G33" s="64" t="n">
        <v>50</v>
      </c>
      <c r="H33" s="64" t="n">
        <v>232</v>
      </c>
      <c r="I33" s="64" t="n">
        <v>41</v>
      </c>
      <c r="J33" s="64" t="n">
        <v>17</v>
      </c>
      <c r="K33" s="64" t="n">
        <v>432</v>
      </c>
      <c r="L33" s="64" t="n">
        <v>2595</v>
      </c>
    </row>
    <row r="34">
      <c r="A34" s="64" t="s">
        <v>56</v>
      </c>
      <c r="B34" s="64" t="n">
        <v>1654</v>
      </c>
      <c r="C34" s="64" t="n">
        <v>301</v>
      </c>
      <c r="D34" s="64" t="n">
        <v>31</v>
      </c>
      <c r="E34" s="64" t="n">
        <v>67</v>
      </c>
      <c r="F34" s="64" t="n">
        <v>0</v>
      </c>
      <c r="G34" s="64" t="n">
        <v>65</v>
      </c>
      <c r="H34" s="64" t="n">
        <v>284</v>
      </c>
      <c r="I34" s="64" t="n">
        <v>59</v>
      </c>
      <c r="J34" s="64" t="n">
        <v>18</v>
      </c>
      <c r="K34" s="64" t="n">
        <v>578</v>
      </c>
      <c r="L34" s="64" t="n">
        <v>3057</v>
      </c>
    </row>
    <row r="35">
      <c r="A35" s="65" t="s">
        <v>57</v>
      </c>
      <c r="B35" s="65" t="n">
        <v>1348</v>
      </c>
      <c r="C35" s="65" t="n">
        <v>273</v>
      </c>
      <c r="D35" s="65" t="n">
        <v>38</v>
      </c>
      <c r="E35" s="65" t="n">
        <v>24</v>
      </c>
      <c r="F35" s="65" t="n">
        <v>0</v>
      </c>
      <c r="G35" s="65" t="n">
        <v>78</v>
      </c>
      <c r="H35" s="65" t="n">
        <v>251</v>
      </c>
      <c r="I35" s="65" t="n">
        <v>47</v>
      </c>
      <c r="J35" s="65" t="n">
        <v>8</v>
      </c>
      <c r="K35" s="65" t="n">
        <v>592</v>
      </c>
      <c r="L35" s="65" t="n">
        <v>2659</v>
      </c>
    </row>
    <row r="36">
      <c r="A36" s="28" t="s">
        <v>58</v>
      </c>
      <c r="B36" s="28"/>
      <c r="C36" s="28"/>
      <c r="D36" s="28"/>
      <c r="E36" s="28"/>
      <c r="F36" s="28"/>
      <c r="G36" s="28"/>
      <c r="H36" s="28"/>
      <c r="I36" s="28"/>
      <c r="J36" s="28"/>
      <c r="K36" s="28"/>
      <c r="L36" s="28"/>
    </row>
    <row r="37">
      <c r="A37" s="28" t="s">
        <v>94</v>
      </c>
      <c r="B37" s="28"/>
      <c r="C37" s="28"/>
      <c r="D37" s="28"/>
      <c r="E37" s="28"/>
      <c r="F37" s="28"/>
      <c r="G37" s="28"/>
      <c r="H37" s="28"/>
      <c r="I37" s="28"/>
      <c r="J37" s="28"/>
      <c r="K37" s="28"/>
      <c r="L37" s="28"/>
    </row>
    <row r="38" ht="22.5" customHeight="1">
      <c r="A38" s="28" t="s">
        <v>95</v>
      </c>
      <c r="B38" s="28"/>
      <c r="C38" s="28"/>
      <c r="D38" s="28"/>
      <c r="E38" s="28"/>
      <c r="F38" s="28"/>
      <c r="G38" s="28"/>
      <c r="H38" s="28"/>
      <c r="I38" s="28"/>
      <c r="J38" s="28"/>
      <c r="K38" s="28"/>
      <c r="L38" s="28"/>
    </row>
    <row r="39">
      <c r="A39" s="28" t="s">
        <v>79</v>
      </c>
      <c r="B39" s="28"/>
      <c r="C39" s="28"/>
      <c r="D39" s="28"/>
      <c r="E39" s="28"/>
      <c r="F39" s="28"/>
      <c r="G39" s="28"/>
      <c r="H39" s="28"/>
      <c r="I39" s="28"/>
      <c r="J39" s="28"/>
      <c r="K39" s="28"/>
      <c r="L39" s="28"/>
    </row>
    <row r="40">
      <c r="A40" s="28" t="s">
        <v>61</v>
      </c>
      <c r="B40" s="28"/>
      <c r="C40" s="28"/>
      <c r="D40" s="28"/>
      <c r="E40" s="28"/>
      <c r="F40" s="28"/>
      <c r="G40" s="28"/>
      <c r="H40" s="28"/>
      <c r="I40" s="28"/>
      <c r="J40" s="28"/>
      <c r="K40" s="28"/>
      <c r="L40" s="28"/>
    </row>
  </sheetData>
  <sheetProtection sheet="1"/>
  <mergeCells count="6">
    <mergeCell ref="B1:E1"/>
    <mergeCell ref="A36:L36"/>
    <mergeCell ref="A37:L37"/>
    <mergeCell ref="A38:L38"/>
    <mergeCell ref="A39:L39"/>
    <mergeCell ref="A40:L40"/>
  </mergeCells>
  <hyperlinks>
    <hyperlink ref="A7" r:id="rId1h"/>
  </hyperlinks>
  <pageMargins left="0.7" right="0.7" top="0.75" bottom="0.75" header="0.3" footer="0.3"/>
  <pageSetup paperSize="9" orientation="portrait" r:id="rId2"/>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26</v>
      </c>
    </row>
    <row r="6" ht="15.95" customHeight="1">
      <c r="A6" s="16" t="s">
        <v>27</v>
      </c>
    </row>
    <row r="7" ht="15" customHeight="1">
      <c r="A7" s="9" t="s">
        <v>25</v>
      </c>
    </row>
    <row r="8">
      <c r="A8" s="23"/>
      <c r="B8" s="23"/>
      <c r="C8" s="23"/>
      <c r="D8" s="23"/>
    </row>
    <row r="9">
      <c r="B9" s="22" t="s">
        <v>28</v>
      </c>
      <c r="C9" s="22"/>
    </row>
    <row r="10">
      <c r="A10" s="25" t="s">
        <v>29</v>
      </c>
      <c r="B10" s="26" t="s">
        <v>30</v>
      </c>
      <c r="C10" s="26" t="s">
        <v>31</v>
      </c>
      <c r="D10" s="26" t="s">
        <v>32</v>
      </c>
    </row>
    <row r="11">
      <c r="A11" s="25" t="s">
        <v>33</v>
      </c>
      <c r="B11" s="25" t="n">
        <v>86930</v>
      </c>
      <c r="C11" s="25" t="n">
        <v>2440</v>
      </c>
      <c r="D11" s="25" t="n">
        <v>89370</v>
      </c>
    </row>
    <row r="12">
      <c r="A12" s="25" t="s">
        <v>34</v>
      </c>
      <c r="B12" s="25" t="n">
        <v>156022</v>
      </c>
      <c r="C12" s="25" t="n">
        <v>2699</v>
      </c>
      <c r="D12" s="25" t="n">
        <v>158721</v>
      </c>
    </row>
    <row r="13">
      <c r="A13" s="25" t="s">
        <v>35</v>
      </c>
      <c r="B13" s="25" t="n">
        <v>117741</v>
      </c>
      <c r="C13" s="25" t="n">
        <v>2268</v>
      </c>
      <c r="D13" s="25" t="n">
        <v>120009</v>
      </c>
    </row>
    <row r="14">
      <c r="A14" s="25" t="s">
        <v>36</v>
      </c>
      <c r="B14" s="25" t="n">
        <v>145225</v>
      </c>
      <c r="C14" s="25" t="n">
        <v>2615</v>
      </c>
      <c r="D14" s="25" t="n">
        <v>147840</v>
      </c>
    </row>
    <row r="15">
      <c r="A15" s="25" t="s">
        <v>37</v>
      </c>
      <c r="B15" s="25" t="n">
        <v>118116</v>
      </c>
      <c r="C15" s="25" t="n">
        <v>2805</v>
      </c>
      <c r="D15" s="25" t="n">
        <v>120921</v>
      </c>
    </row>
    <row r="16">
      <c r="A16" s="25" t="s">
        <v>38</v>
      </c>
      <c r="B16" s="25" t="n">
        <v>115638</v>
      </c>
      <c r="C16" s="25" t="n">
        <v>2343</v>
      </c>
      <c r="D16" s="25" t="n">
        <v>117981</v>
      </c>
    </row>
    <row r="17">
      <c r="A17" s="25" t="s">
        <v>39</v>
      </c>
      <c r="B17" s="25" t="n">
        <v>127847</v>
      </c>
      <c r="C17" s="25" t="n">
        <v>3025</v>
      </c>
      <c r="D17" s="25" t="n">
        <v>130872</v>
      </c>
    </row>
    <row r="18">
      <c r="A18" s="25" t="s">
        <v>40</v>
      </c>
      <c r="B18" s="25" t="n">
        <v>156835</v>
      </c>
      <c r="C18" s="25" t="n">
        <v>2488</v>
      </c>
      <c r="D18" s="25" t="n">
        <v>159323</v>
      </c>
    </row>
    <row r="19">
      <c r="A19" s="25" t="s">
        <v>41</v>
      </c>
      <c r="B19" s="25" t="n">
        <v>135865</v>
      </c>
      <c r="C19" s="25" t="n">
        <v>2643</v>
      </c>
      <c r="D19" s="25" t="n">
        <v>138508</v>
      </c>
    </row>
    <row r="20">
      <c r="A20" s="25" t="s">
        <v>42</v>
      </c>
      <c r="B20" s="25" t="n">
        <v>122607</v>
      </c>
      <c r="C20" s="25" t="n">
        <v>2289</v>
      </c>
      <c r="D20" s="25" t="n">
        <v>124896</v>
      </c>
    </row>
    <row r="21">
      <c r="A21" s="25" t="s">
        <v>43</v>
      </c>
      <c r="B21" s="25" t="n">
        <v>110887</v>
      </c>
      <c r="C21" s="25" t="n">
        <v>2471</v>
      </c>
      <c r="D21" s="25" t="n">
        <v>113358</v>
      </c>
    </row>
    <row r="22">
      <c r="A22" s="25" t="s">
        <v>44</v>
      </c>
      <c r="B22" s="25" t="n">
        <v>149916</v>
      </c>
      <c r="C22" s="25" t="n">
        <v>2405</v>
      </c>
      <c r="D22" s="25" t="n">
        <v>152321</v>
      </c>
    </row>
    <row r="23">
      <c r="A23" s="25" t="s">
        <v>45</v>
      </c>
      <c r="B23" s="25" t="n">
        <v>120666</v>
      </c>
      <c r="C23" s="25" t="n">
        <v>2305</v>
      </c>
      <c r="D23" s="25" t="n">
        <v>122971</v>
      </c>
    </row>
    <row r="24">
      <c r="A24" s="25" t="s">
        <v>46</v>
      </c>
      <c r="B24" s="25" t="n">
        <v>106825</v>
      </c>
      <c r="C24" s="25" t="n">
        <v>2209</v>
      </c>
      <c r="D24" s="25" t="n">
        <v>109034</v>
      </c>
    </row>
    <row r="25">
      <c r="A25" s="25" t="s">
        <v>47</v>
      </c>
      <c r="B25" s="25" t="n">
        <v>112007</v>
      </c>
      <c r="C25" s="25" t="n">
        <v>2424</v>
      </c>
      <c r="D25" s="25" t="n">
        <v>114431</v>
      </c>
    </row>
    <row r="26">
      <c r="A26" s="25" t="s">
        <v>48</v>
      </c>
      <c r="B26" s="25" t="n">
        <v>133357</v>
      </c>
      <c r="C26" s="25" t="n">
        <v>3061</v>
      </c>
      <c r="D26" s="25" t="n">
        <v>136418</v>
      </c>
    </row>
    <row r="27">
      <c r="A27" s="25" t="s">
        <v>49</v>
      </c>
      <c r="B27" s="25" t="n">
        <v>103514</v>
      </c>
      <c r="C27" s="25" t="n">
        <v>2803</v>
      </c>
      <c r="D27" s="25" t="n">
        <v>106317</v>
      </c>
    </row>
    <row r="28">
      <c r="A28" s="25" t="s">
        <v>50</v>
      </c>
      <c r="B28" s="25" t="n">
        <v>125454</v>
      </c>
      <c r="C28" s="25" t="n">
        <v>3344</v>
      </c>
      <c r="D28" s="25" t="n">
        <v>128798</v>
      </c>
    </row>
    <row r="29">
      <c r="A29" s="25" t="s">
        <v>51</v>
      </c>
      <c r="B29" s="25" t="n">
        <v>130981</v>
      </c>
      <c r="C29" s="25" t="n">
        <v>3363</v>
      </c>
      <c r="D29" s="25" t="n">
        <v>134344</v>
      </c>
    </row>
    <row r="30">
      <c r="A30" s="25" t="s">
        <v>52</v>
      </c>
      <c r="B30" s="25" t="n">
        <v>120388</v>
      </c>
      <c r="C30" s="25" t="n">
        <v>2967</v>
      </c>
      <c r="D30" s="25" t="n">
        <v>123355</v>
      </c>
    </row>
    <row r="31">
      <c r="A31" s="25" t="s">
        <v>53</v>
      </c>
      <c r="B31" s="25" t="n">
        <v>141100</v>
      </c>
      <c r="C31" s="25" t="n">
        <v>3143</v>
      </c>
      <c r="D31" s="25" t="n">
        <v>144243</v>
      </c>
    </row>
    <row r="32">
      <c r="A32" s="25" t="s">
        <v>54</v>
      </c>
      <c r="B32" s="25" t="n">
        <v>139453</v>
      </c>
      <c r="C32" s="25" t="n">
        <v>2752</v>
      </c>
      <c r="D32" s="25" t="n">
        <v>142205</v>
      </c>
    </row>
    <row r="33">
      <c r="A33" s="25" t="s">
        <v>55</v>
      </c>
      <c r="B33" s="25" t="n">
        <v>125544</v>
      </c>
      <c r="C33" s="25" t="n">
        <v>2595</v>
      </c>
      <c r="D33" s="25" t="n">
        <v>128139</v>
      </c>
    </row>
    <row r="34">
      <c r="A34" s="25" t="s">
        <v>56</v>
      </c>
      <c r="B34" s="25" t="n">
        <v>128751</v>
      </c>
      <c r="C34" s="25" t="n">
        <v>3057</v>
      </c>
      <c r="D34" s="25" t="n">
        <v>131808</v>
      </c>
    </row>
    <row r="35">
      <c r="A35" s="27" t="s">
        <v>57</v>
      </c>
      <c r="B35" s="27" t="n">
        <v>126058</v>
      </c>
      <c r="C35" s="27" t="n">
        <v>2659</v>
      </c>
      <c r="D35" s="27" t="n">
        <v>128717</v>
      </c>
    </row>
    <row r="36" ht="22.5" customHeight="1">
      <c r="A36" s="28" t="s">
        <v>58</v>
      </c>
      <c r="B36" s="28"/>
      <c r="C36" s="28"/>
      <c r="D36" s="28"/>
    </row>
    <row r="37" ht="33.75" customHeight="1">
      <c r="A37" s="28" t="s">
        <v>59</v>
      </c>
      <c r="B37" s="28"/>
      <c r="C37" s="28"/>
      <c r="D37" s="28"/>
    </row>
    <row r="38">
      <c r="A38" s="28" t="s">
        <v>60</v>
      </c>
      <c r="B38" s="28"/>
      <c r="C38" s="28"/>
      <c r="D38" s="28"/>
    </row>
    <row r="39">
      <c r="A39" s="28" t="s">
        <v>61</v>
      </c>
      <c r="B39" s="28"/>
      <c r="C39" s="28"/>
      <c r="D39" s="28"/>
    </row>
  </sheetData>
  <sheetProtection sheet="1"/>
  <mergeCells count="6">
    <mergeCell ref="B1:E1"/>
    <mergeCell ref="B9:C9"/>
    <mergeCell ref="A36:D36"/>
    <mergeCell ref="A37:D37"/>
    <mergeCell ref="A38:D38"/>
    <mergeCell ref="A39:D39"/>
  </mergeCells>
  <hyperlinks>
    <hyperlink ref="A7" r:id="rId1h"/>
  </hyperlinks>
  <pageMargins left="0.7" right="0.7" top="0.75" bottom="0.75" header="0.3" footer="0.3"/>
  <pageSetup paperSize="9" orientation="portrait" r:id="rId2"/>
  <drawing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534</v>
      </c>
    </row>
    <row r="6" ht="15.95" customHeight="1">
      <c r="A6" s="16" t="s">
        <v>27</v>
      </c>
    </row>
    <row r="7" ht="15" customHeight="1">
      <c r="A7" s="9" t="s">
        <v>25</v>
      </c>
    </row>
    <row r="9">
      <c r="A9" s="23"/>
      <c r="B9" s="23"/>
      <c r="C9" s="23"/>
      <c r="D9" s="23"/>
      <c r="E9" s="23"/>
      <c r="F9" s="23"/>
    </row>
    <row r="10">
      <c r="A10" s="66" t="s">
        <v>535</v>
      </c>
      <c r="B10" s="26" t="s">
        <v>33</v>
      </c>
      <c r="C10" s="26" t="s">
        <v>34</v>
      </c>
      <c r="D10" s="26" t="s">
        <v>45</v>
      </c>
      <c r="E10" s="26" t="s">
        <v>100</v>
      </c>
      <c r="F10" s="26" t="s">
        <v>101</v>
      </c>
    </row>
    <row r="11">
      <c r="A11" s="66" t="s">
        <v>536</v>
      </c>
      <c r="B11" s="66" t="n">
        <v>38</v>
      </c>
      <c r="C11" s="66" t="n">
        <v>0</v>
      </c>
      <c r="D11" s="66" t="n">
        <v>0</v>
      </c>
      <c r="E11" s="66" t="n">
        <v>38</v>
      </c>
      <c r="F11" s="66" t="n">
        <v>38</v>
      </c>
    </row>
    <row r="12">
      <c r="A12" s="66" t="s">
        <v>537</v>
      </c>
      <c r="B12" s="66" t="n">
        <v>237</v>
      </c>
      <c r="C12" s="66" t="n">
        <v>357</v>
      </c>
      <c r="D12" s="66" t="n">
        <v>94</v>
      </c>
      <c r="E12" s="66" t="n">
        <v>237</v>
      </c>
      <c r="F12" s="66" t="n">
        <v>4194</v>
      </c>
    </row>
    <row r="13">
      <c r="A13" s="66" t="s">
        <v>538</v>
      </c>
      <c r="B13" s="66" t="n">
        <v>124</v>
      </c>
      <c r="C13" s="66" t="n">
        <v>152</v>
      </c>
      <c r="D13" s="66" t="n">
        <v>311</v>
      </c>
      <c r="E13" s="66" t="n">
        <v>124</v>
      </c>
      <c r="F13" s="66" t="n">
        <v>1870</v>
      </c>
    </row>
    <row r="14">
      <c r="A14" s="66" t="s">
        <v>539</v>
      </c>
      <c r="B14" s="66" t="n">
        <v>71</v>
      </c>
      <c r="C14" s="66" t="n">
        <v>53</v>
      </c>
      <c r="D14" s="66" t="n">
        <v>92</v>
      </c>
      <c r="E14" s="66" t="n">
        <v>71</v>
      </c>
      <c r="F14" s="66" t="n">
        <v>775</v>
      </c>
    </row>
    <row r="15">
      <c r="A15" s="66" t="s">
        <v>540</v>
      </c>
      <c r="B15" s="66" t="n">
        <v>66</v>
      </c>
      <c r="C15" s="66" t="n">
        <v>80</v>
      </c>
      <c r="D15" s="66" t="n">
        <v>46</v>
      </c>
      <c r="E15" s="66" t="n">
        <v>66</v>
      </c>
      <c r="F15" s="66" t="n">
        <v>664</v>
      </c>
    </row>
    <row r="16">
      <c r="A16" s="66" t="s">
        <v>541</v>
      </c>
      <c r="B16" s="66" t="n">
        <v>99</v>
      </c>
      <c r="C16" s="66" t="n">
        <v>75</v>
      </c>
      <c r="D16" s="66" t="n">
        <v>45</v>
      </c>
      <c r="E16" s="66" t="n">
        <v>99</v>
      </c>
      <c r="F16" s="66" t="n">
        <v>765</v>
      </c>
    </row>
    <row r="17">
      <c r="A17" s="66" t="s">
        <v>542</v>
      </c>
      <c r="B17" s="66" t="n">
        <v>232</v>
      </c>
      <c r="C17" s="66" t="n">
        <v>257</v>
      </c>
      <c r="D17" s="66" t="n">
        <v>66</v>
      </c>
      <c r="E17" s="66" t="n">
        <v>232</v>
      </c>
      <c r="F17" s="66" t="n">
        <v>2055</v>
      </c>
    </row>
    <row r="18">
      <c r="A18" s="66" t="s">
        <v>543</v>
      </c>
      <c r="B18" s="66" t="n">
        <v>146</v>
      </c>
      <c r="C18" s="66" t="n">
        <v>131</v>
      </c>
      <c r="D18" s="66" t="n">
        <v>242</v>
      </c>
      <c r="E18" s="66" t="n">
        <v>146</v>
      </c>
      <c r="F18" s="66" t="n">
        <v>2085</v>
      </c>
    </row>
    <row r="19">
      <c r="A19" s="66" t="s">
        <v>544</v>
      </c>
      <c r="B19" s="66" t="n">
        <v>148</v>
      </c>
      <c r="C19" s="66" t="n">
        <v>175</v>
      </c>
      <c r="D19" s="66" t="n">
        <v>130</v>
      </c>
      <c r="E19" s="66" t="n">
        <v>148</v>
      </c>
      <c r="F19" s="66" t="n">
        <v>1852</v>
      </c>
    </row>
    <row r="20">
      <c r="A20" s="66" t="s">
        <v>545</v>
      </c>
      <c r="B20" s="66" t="n">
        <v>93</v>
      </c>
      <c r="C20" s="66" t="n">
        <v>116</v>
      </c>
      <c r="D20" s="66" t="n">
        <v>137</v>
      </c>
      <c r="E20" s="66" t="n">
        <v>93</v>
      </c>
      <c r="F20" s="66" t="n">
        <v>1493</v>
      </c>
    </row>
    <row r="21">
      <c r="A21" s="66" t="s">
        <v>546</v>
      </c>
      <c r="B21" s="66" t="n">
        <v>111</v>
      </c>
      <c r="C21" s="66" t="n">
        <v>115</v>
      </c>
      <c r="D21" s="66" t="n">
        <v>107</v>
      </c>
      <c r="E21" s="66" t="n">
        <v>111</v>
      </c>
      <c r="F21" s="66" t="n">
        <v>1286</v>
      </c>
    </row>
    <row r="22">
      <c r="A22" s="66" t="s">
        <v>547</v>
      </c>
      <c r="B22" s="66" t="n">
        <v>119</v>
      </c>
      <c r="C22" s="66" t="n">
        <v>115</v>
      </c>
      <c r="D22" s="66" t="n">
        <v>90</v>
      </c>
      <c r="E22" s="66" t="n">
        <v>119</v>
      </c>
      <c r="F22" s="66" t="n">
        <v>1189</v>
      </c>
    </row>
    <row r="23">
      <c r="A23" s="66" t="s">
        <v>548</v>
      </c>
      <c r="B23" s="66" t="n">
        <v>128</v>
      </c>
      <c r="C23" s="66" t="n">
        <v>131</v>
      </c>
      <c r="D23" s="66" t="n">
        <v>125</v>
      </c>
      <c r="E23" s="66" t="n">
        <v>128</v>
      </c>
      <c r="F23" s="66" t="n">
        <v>1465</v>
      </c>
    </row>
    <row r="24">
      <c r="A24" s="66" t="s">
        <v>549</v>
      </c>
      <c r="B24" s="66" t="n">
        <v>66</v>
      </c>
      <c r="C24" s="66" t="n">
        <v>66</v>
      </c>
      <c r="D24" s="66" t="n">
        <v>76</v>
      </c>
      <c r="E24" s="66" t="n">
        <v>66</v>
      </c>
      <c r="F24" s="66" t="n">
        <v>811</v>
      </c>
    </row>
    <row r="25">
      <c r="A25" s="66" t="s">
        <v>550</v>
      </c>
      <c r="B25" s="66" t="n">
        <v>74</v>
      </c>
      <c r="C25" s="66" t="n">
        <v>71</v>
      </c>
      <c r="D25" s="66" t="n">
        <v>52</v>
      </c>
      <c r="E25" s="66" t="n">
        <v>74</v>
      </c>
      <c r="F25" s="66" t="n">
        <v>727</v>
      </c>
    </row>
    <row r="26">
      <c r="A26" s="66" t="s">
        <v>551</v>
      </c>
      <c r="B26" s="66" t="n">
        <v>33</v>
      </c>
      <c r="C26" s="66" t="n">
        <v>49</v>
      </c>
      <c r="D26" s="66" t="n">
        <v>45</v>
      </c>
      <c r="E26" s="66" t="n">
        <v>33</v>
      </c>
      <c r="F26" s="66" t="n">
        <v>452</v>
      </c>
    </row>
    <row r="27">
      <c r="A27" s="66" t="s">
        <v>552</v>
      </c>
      <c r="B27" s="66" t="n">
        <v>287</v>
      </c>
      <c r="C27" s="66" t="n">
        <v>346</v>
      </c>
      <c r="D27" s="66" t="n">
        <v>267</v>
      </c>
      <c r="E27" s="66" t="n">
        <v>287</v>
      </c>
      <c r="F27" s="66" t="n">
        <v>3747</v>
      </c>
    </row>
    <row r="28">
      <c r="A28" s="66" t="s">
        <v>553</v>
      </c>
      <c r="B28" s="66" t="n">
        <v>207</v>
      </c>
      <c r="C28" s="66" t="n">
        <v>200</v>
      </c>
      <c r="D28" s="66" t="n">
        <v>175</v>
      </c>
      <c r="E28" s="66" t="n">
        <v>207</v>
      </c>
      <c r="F28" s="66" t="n">
        <v>2636</v>
      </c>
    </row>
    <row r="29">
      <c r="A29" s="66" t="s">
        <v>554</v>
      </c>
      <c r="B29" s="66" t="n">
        <v>47</v>
      </c>
      <c r="C29" s="66" t="n">
        <v>46</v>
      </c>
      <c r="D29" s="66" t="n">
        <v>45</v>
      </c>
      <c r="E29" s="66" t="n">
        <v>47</v>
      </c>
      <c r="F29" s="66" t="n">
        <v>651</v>
      </c>
    </row>
    <row r="30">
      <c r="A30" s="66" t="s">
        <v>555</v>
      </c>
      <c r="B30" s="66" t="n">
        <v>37</v>
      </c>
      <c r="C30" s="66" t="n">
        <v>48</v>
      </c>
      <c r="D30" s="66" t="n">
        <v>71</v>
      </c>
      <c r="E30" s="66" t="n">
        <v>37</v>
      </c>
      <c r="F30" s="66" t="n">
        <v>646</v>
      </c>
    </row>
    <row r="31">
      <c r="A31" s="66" t="s">
        <v>556</v>
      </c>
      <c r="B31" s="66" t="n">
        <v>28</v>
      </c>
      <c r="C31" s="66" t="n">
        <v>49</v>
      </c>
      <c r="D31" s="66" t="n">
        <v>49</v>
      </c>
      <c r="E31" s="66" t="n">
        <v>28</v>
      </c>
      <c r="F31" s="66" t="n">
        <v>527</v>
      </c>
    </row>
    <row r="32">
      <c r="A32" s="66" t="s">
        <v>557</v>
      </c>
      <c r="B32" s="66" t="n">
        <v>32</v>
      </c>
      <c r="C32" s="66" t="n">
        <v>31</v>
      </c>
      <c r="D32" s="66" t="n">
        <v>28</v>
      </c>
      <c r="E32" s="66" t="n">
        <v>32</v>
      </c>
      <c r="F32" s="66" t="n">
        <v>277</v>
      </c>
    </row>
    <row r="33">
      <c r="A33" s="66" t="s">
        <v>558</v>
      </c>
      <c r="B33" s="66" t="n">
        <v>17</v>
      </c>
      <c r="C33" s="66" t="n">
        <v>33</v>
      </c>
      <c r="D33" s="66" t="n">
        <v>12</v>
      </c>
      <c r="E33" s="66" t="n">
        <v>17</v>
      </c>
      <c r="F33" s="66" t="n">
        <v>280</v>
      </c>
    </row>
    <row r="34">
      <c r="A34" s="66" t="s">
        <v>559</v>
      </c>
      <c r="B34" s="66" t="n">
        <v>0</v>
      </c>
      <c r="C34" s="66" t="n">
        <v>3</v>
      </c>
      <c r="D34" s="66" t="n">
        <v>0</v>
      </c>
      <c r="E34" s="66" t="n">
        <v>0</v>
      </c>
      <c r="F34" s="66" t="n">
        <v>3</v>
      </c>
    </row>
    <row r="35">
      <c r="A35" s="66" t="s">
        <v>245</v>
      </c>
      <c r="B35" s="66" t="n">
        <v>0</v>
      </c>
      <c r="C35" s="66" t="n">
        <v>0</v>
      </c>
      <c r="D35" s="66" t="n">
        <v>0</v>
      </c>
      <c r="E35" s="66" t="n">
        <v>0</v>
      </c>
      <c r="F35" s="66" t="n">
        <v>3</v>
      </c>
    </row>
    <row r="36">
      <c r="A36" s="67" t="s">
        <v>32</v>
      </c>
      <c r="B36" s="67" t="n">
        <v>2440</v>
      </c>
      <c r="C36" s="67" t="n">
        <v>2699</v>
      </c>
      <c r="D36" s="67" t="n">
        <v>2305</v>
      </c>
      <c r="E36" s="67" t="n">
        <v>2440</v>
      </c>
      <c r="F36" s="67" t="n">
        <v>30491</v>
      </c>
    </row>
    <row r="37">
      <c r="A37" s="28" t="s">
        <v>61</v>
      </c>
      <c r="B37" s="28"/>
      <c r="C37" s="28"/>
      <c r="D37" s="28"/>
      <c r="E37" s="28"/>
      <c r="F37" s="28"/>
    </row>
    <row r="38">
      <c r="A38" s="66"/>
      <c r="B38" s="66"/>
      <c r="C38" s="66"/>
      <c r="D38" s="66"/>
      <c r="E38" s="66"/>
      <c r="F38" s="66"/>
    </row>
  </sheetData>
  <sheetProtection sheet="1"/>
  <mergeCells count="2">
    <mergeCell ref="B1:E1"/>
    <mergeCell ref="A37:F37"/>
  </mergeCells>
  <hyperlinks>
    <hyperlink ref="A7" r:id="rId1h"/>
  </hyperlinks>
  <pageMargins left="0.7" right="0.7" top="0.75" bottom="0.75" header="0.3" footer="0.3"/>
  <pageSetup paperSize="9" orientation="portrait" r:id="rId2"/>
  <drawing r:id="rId1"/>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561</v>
      </c>
    </row>
    <row r="6" ht="15.95" customHeight="1">
      <c r="A6" s="16" t="s">
        <v>27</v>
      </c>
    </row>
    <row r="7" ht="15" customHeight="1">
      <c r="A7" s="9" t="s">
        <v>25</v>
      </c>
    </row>
    <row r="9">
      <c r="A9" s="23"/>
      <c r="B9" s="23"/>
      <c r="C9" s="23"/>
      <c r="D9" s="23"/>
      <c r="E9" s="23"/>
      <c r="F9" s="23"/>
      <c r="G9" s="23"/>
      <c r="H9" s="23"/>
      <c r="I9" s="23"/>
    </row>
    <row r="10">
      <c r="A10" s="68" t="s">
        <v>29</v>
      </c>
      <c r="B10" s="26" t="s">
        <v>562</v>
      </c>
      <c r="C10" s="26" t="s">
        <v>563</v>
      </c>
      <c r="D10" s="26" t="s">
        <v>564</v>
      </c>
      <c r="E10" s="26" t="s">
        <v>565</v>
      </c>
      <c r="F10" s="26" t="s">
        <v>566</v>
      </c>
      <c r="G10" s="26" t="s">
        <v>567</v>
      </c>
      <c r="H10" s="26" t="s">
        <v>532</v>
      </c>
      <c r="I10" s="26" t="s">
        <v>32</v>
      </c>
    </row>
    <row r="11">
      <c r="A11" s="68" t="s">
        <v>33</v>
      </c>
      <c r="B11" s="68" t="n">
        <v>253</v>
      </c>
      <c r="C11" s="68" t="n">
        <v>882</v>
      </c>
      <c r="D11" s="68" t="n">
        <v>18</v>
      </c>
      <c r="E11" s="68" t="n">
        <v>197</v>
      </c>
      <c r="F11" s="68" t="n">
        <v>341</v>
      </c>
      <c r="G11" s="68" t="n">
        <v>2</v>
      </c>
      <c r="H11" s="68" t="n">
        <v>0</v>
      </c>
      <c r="I11" s="68" t="n">
        <v>1693</v>
      </c>
    </row>
    <row r="12">
      <c r="A12" s="68" t="s">
        <v>34</v>
      </c>
      <c r="B12" s="68" t="n">
        <v>232</v>
      </c>
      <c r="C12" s="68" t="n">
        <v>967</v>
      </c>
      <c r="D12" s="68" t="n">
        <v>35</v>
      </c>
      <c r="E12" s="68" t="n">
        <v>203</v>
      </c>
      <c r="F12" s="68" t="n">
        <v>359</v>
      </c>
      <c r="G12" s="68" t="n">
        <v>11</v>
      </c>
      <c r="H12" s="68" t="n">
        <v>1</v>
      </c>
      <c r="I12" s="68" t="n">
        <v>1808</v>
      </c>
    </row>
    <row r="13">
      <c r="A13" s="68" t="s">
        <v>35</v>
      </c>
      <c r="B13" s="68" t="n">
        <v>151</v>
      </c>
      <c r="C13" s="68" t="n">
        <v>676</v>
      </c>
      <c r="D13" s="68" t="n">
        <v>33</v>
      </c>
      <c r="E13" s="68" t="n">
        <v>151</v>
      </c>
      <c r="F13" s="68" t="n">
        <v>284</v>
      </c>
      <c r="G13" s="68" t="n">
        <v>4</v>
      </c>
      <c r="H13" s="68" t="n">
        <v>0</v>
      </c>
      <c r="I13" s="68" t="n">
        <v>1299</v>
      </c>
    </row>
    <row r="14">
      <c r="A14" s="68" t="s">
        <v>36</v>
      </c>
      <c r="B14" s="68" t="n">
        <v>192</v>
      </c>
      <c r="C14" s="68" t="n">
        <v>820</v>
      </c>
      <c r="D14" s="68" t="n">
        <v>31</v>
      </c>
      <c r="E14" s="68" t="n">
        <v>164</v>
      </c>
      <c r="F14" s="68" t="n">
        <v>357</v>
      </c>
      <c r="G14" s="68" t="n">
        <v>10</v>
      </c>
      <c r="H14" s="68" t="n">
        <v>0</v>
      </c>
      <c r="I14" s="68" t="n">
        <v>1574</v>
      </c>
    </row>
    <row r="15">
      <c r="A15" s="68" t="s">
        <v>37</v>
      </c>
      <c r="B15" s="68" t="n">
        <v>196</v>
      </c>
      <c r="C15" s="68" t="n">
        <v>954</v>
      </c>
      <c r="D15" s="68" t="n">
        <v>24</v>
      </c>
      <c r="E15" s="68" t="n">
        <v>190</v>
      </c>
      <c r="F15" s="68" t="n">
        <v>330</v>
      </c>
      <c r="G15" s="68" t="n">
        <v>8</v>
      </c>
      <c r="H15" s="68" t="n">
        <v>0</v>
      </c>
      <c r="I15" s="68" t="n">
        <v>1702</v>
      </c>
    </row>
    <row r="16">
      <c r="A16" s="68" t="s">
        <v>38</v>
      </c>
      <c r="B16" s="68" t="n">
        <v>151</v>
      </c>
      <c r="C16" s="68" t="n">
        <v>885</v>
      </c>
      <c r="D16" s="68" t="n">
        <v>21</v>
      </c>
      <c r="E16" s="68" t="n">
        <v>179</v>
      </c>
      <c r="F16" s="68" t="n">
        <v>344</v>
      </c>
      <c r="G16" s="68" t="n">
        <v>10</v>
      </c>
      <c r="H16" s="68" t="n">
        <v>0</v>
      </c>
      <c r="I16" s="68" t="n">
        <v>1590</v>
      </c>
    </row>
    <row r="17">
      <c r="A17" s="68" t="s">
        <v>39</v>
      </c>
      <c r="B17" s="68" t="n">
        <v>189</v>
      </c>
      <c r="C17" s="68" t="n">
        <v>1134</v>
      </c>
      <c r="D17" s="68" t="n">
        <v>34</v>
      </c>
      <c r="E17" s="68" t="n">
        <v>157</v>
      </c>
      <c r="F17" s="68" t="n">
        <v>374</v>
      </c>
      <c r="G17" s="68" t="n">
        <v>7</v>
      </c>
      <c r="H17" s="68" t="n">
        <v>0</v>
      </c>
      <c r="I17" s="68" t="n">
        <v>1895</v>
      </c>
    </row>
    <row r="18">
      <c r="A18" s="68" t="s">
        <v>40</v>
      </c>
      <c r="B18" s="68" t="n">
        <v>136</v>
      </c>
      <c r="C18" s="68" t="n">
        <v>852</v>
      </c>
      <c r="D18" s="68" t="n">
        <v>38</v>
      </c>
      <c r="E18" s="68" t="n">
        <v>143</v>
      </c>
      <c r="F18" s="68" t="n">
        <v>366</v>
      </c>
      <c r="G18" s="68" t="n">
        <v>9</v>
      </c>
      <c r="H18" s="68" t="n">
        <v>0</v>
      </c>
      <c r="I18" s="68" t="n">
        <v>1544</v>
      </c>
    </row>
    <row r="19">
      <c r="A19" s="68" t="s">
        <v>41</v>
      </c>
      <c r="B19" s="68" t="n">
        <v>119</v>
      </c>
      <c r="C19" s="68" t="n">
        <v>979</v>
      </c>
      <c r="D19" s="68" t="n">
        <v>32</v>
      </c>
      <c r="E19" s="68" t="n">
        <v>179</v>
      </c>
      <c r="F19" s="68" t="n">
        <v>427</v>
      </c>
      <c r="G19" s="68" t="n">
        <v>7</v>
      </c>
      <c r="H19" s="68" t="n">
        <v>0</v>
      </c>
      <c r="I19" s="68" t="n">
        <v>1743</v>
      </c>
    </row>
    <row r="20">
      <c r="A20" s="68" t="s">
        <v>42</v>
      </c>
      <c r="B20" s="68" t="n">
        <v>169</v>
      </c>
      <c r="C20" s="68" t="n">
        <v>827</v>
      </c>
      <c r="D20" s="68" t="n">
        <v>43</v>
      </c>
      <c r="E20" s="68" t="n">
        <v>138</v>
      </c>
      <c r="F20" s="68" t="n">
        <v>324</v>
      </c>
      <c r="G20" s="68" t="n">
        <v>8</v>
      </c>
      <c r="H20" s="68" t="n">
        <v>0</v>
      </c>
      <c r="I20" s="68" t="n">
        <v>1509</v>
      </c>
    </row>
    <row r="21">
      <c r="A21" s="68" t="s">
        <v>43</v>
      </c>
      <c r="B21" s="68" t="n">
        <v>95</v>
      </c>
      <c r="C21" s="68" t="n">
        <v>773</v>
      </c>
      <c r="D21" s="68" t="n">
        <v>56</v>
      </c>
      <c r="E21" s="68" t="n">
        <v>138</v>
      </c>
      <c r="F21" s="68" t="n">
        <v>298</v>
      </c>
      <c r="G21" s="68" t="n">
        <v>6</v>
      </c>
      <c r="H21" s="68" t="n">
        <v>0</v>
      </c>
      <c r="I21" s="68" t="n">
        <v>1366</v>
      </c>
    </row>
    <row r="22">
      <c r="A22" s="68" t="s">
        <v>44</v>
      </c>
      <c r="B22" s="68" t="n">
        <v>171</v>
      </c>
      <c r="C22" s="68" t="n">
        <v>836</v>
      </c>
      <c r="D22" s="68" t="n">
        <v>63</v>
      </c>
      <c r="E22" s="68" t="n">
        <v>119</v>
      </c>
      <c r="F22" s="68" t="n">
        <v>310</v>
      </c>
      <c r="G22" s="68" t="n">
        <v>17</v>
      </c>
      <c r="H22" s="68" t="n">
        <v>0</v>
      </c>
      <c r="I22" s="68" t="n">
        <v>1516</v>
      </c>
    </row>
    <row r="23">
      <c r="A23" s="68" t="s">
        <v>45</v>
      </c>
      <c r="B23" s="68" t="n">
        <v>136</v>
      </c>
      <c r="C23" s="68" t="n">
        <v>881</v>
      </c>
      <c r="D23" s="68" t="n">
        <v>29</v>
      </c>
      <c r="E23" s="68" t="n">
        <v>119</v>
      </c>
      <c r="F23" s="68" t="n">
        <v>264</v>
      </c>
      <c r="G23" s="68" t="n">
        <v>12</v>
      </c>
      <c r="H23" s="68" t="n">
        <v>0</v>
      </c>
      <c r="I23" s="68" t="n">
        <v>1441</v>
      </c>
    </row>
    <row r="24">
      <c r="A24" s="68" t="s">
        <v>46</v>
      </c>
      <c r="B24" s="68" t="n">
        <v>209</v>
      </c>
      <c r="C24" s="68" t="n">
        <v>845</v>
      </c>
      <c r="D24" s="68" t="n">
        <v>45</v>
      </c>
      <c r="E24" s="68" t="n">
        <v>99</v>
      </c>
      <c r="F24" s="68" t="n">
        <v>241</v>
      </c>
      <c r="G24" s="68" t="n">
        <v>7</v>
      </c>
      <c r="H24" s="68" t="n">
        <v>0</v>
      </c>
      <c r="I24" s="68" t="n">
        <v>1446</v>
      </c>
    </row>
    <row r="25">
      <c r="A25" s="68" t="s">
        <v>47</v>
      </c>
      <c r="B25" s="68" t="n">
        <v>327</v>
      </c>
      <c r="C25" s="68" t="n">
        <v>864</v>
      </c>
      <c r="D25" s="68" t="n">
        <v>52</v>
      </c>
      <c r="E25" s="68" t="n">
        <v>101</v>
      </c>
      <c r="F25" s="68" t="n">
        <v>275</v>
      </c>
      <c r="G25" s="68" t="n">
        <v>5</v>
      </c>
      <c r="H25" s="68" t="n">
        <v>0</v>
      </c>
      <c r="I25" s="68" t="n">
        <v>1624</v>
      </c>
    </row>
    <row r="26">
      <c r="A26" s="68" t="s">
        <v>48</v>
      </c>
      <c r="B26" s="68" t="n">
        <v>271</v>
      </c>
      <c r="C26" s="68" t="n">
        <v>1286</v>
      </c>
      <c r="D26" s="68" t="n">
        <v>40</v>
      </c>
      <c r="E26" s="68" t="n">
        <v>107</v>
      </c>
      <c r="F26" s="68" t="n">
        <v>294</v>
      </c>
      <c r="G26" s="68" t="n">
        <v>9</v>
      </c>
      <c r="H26" s="68" t="n">
        <v>10</v>
      </c>
      <c r="I26" s="68" t="n">
        <v>2017</v>
      </c>
    </row>
    <row r="27">
      <c r="A27" s="68" t="s">
        <v>49</v>
      </c>
      <c r="B27" s="68" t="n">
        <v>254</v>
      </c>
      <c r="C27" s="68" t="n">
        <v>944</v>
      </c>
      <c r="D27" s="68" t="n">
        <v>62</v>
      </c>
      <c r="E27" s="68" t="n">
        <v>123</v>
      </c>
      <c r="F27" s="68" t="n">
        <v>279</v>
      </c>
      <c r="G27" s="68" t="n">
        <v>7</v>
      </c>
      <c r="H27" s="68" t="n">
        <v>0</v>
      </c>
      <c r="I27" s="68" t="n">
        <v>1669</v>
      </c>
    </row>
    <row r="28">
      <c r="A28" s="68" t="s">
        <v>50</v>
      </c>
      <c r="B28" s="68" t="n">
        <v>351</v>
      </c>
      <c r="C28" s="68" t="n">
        <v>1380</v>
      </c>
      <c r="D28" s="68" t="n">
        <v>70</v>
      </c>
      <c r="E28" s="68" t="n">
        <v>179</v>
      </c>
      <c r="F28" s="68" t="n">
        <v>276</v>
      </c>
      <c r="G28" s="68" t="n">
        <v>7</v>
      </c>
      <c r="H28" s="68" t="n">
        <v>1</v>
      </c>
      <c r="I28" s="68" t="n">
        <v>2264</v>
      </c>
    </row>
    <row r="29">
      <c r="A29" s="68" t="s">
        <v>51</v>
      </c>
      <c r="B29" s="68" t="n">
        <v>317</v>
      </c>
      <c r="C29" s="68" t="n">
        <v>1344</v>
      </c>
      <c r="D29" s="68" t="n">
        <v>60</v>
      </c>
      <c r="E29" s="68" t="n">
        <v>159</v>
      </c>
      <c r="F29" s="68" t="n">
        <v>306</v>
      </c>
      <c r="G29" s="68" t="n">
        <v>10</v>
      </c>
      <c r="H29" s="68" t="n">
        <v>0</v>
      </c>
      <c r="I29" s="68" t="n">
        <v>2196</v>
      </c>
    </row>
    <row r="30">
      <c r="A30" s="68" t="s">
        <v>52</v>
      </c>
      <c r="B30" s="68" t="n">
        <v>332</v>
      </c>
      <c r="C30" s="68" t="n">
        <v>1095</v>
      </c>
      <c r="D30" s="68" t="n">
        <v>84</v>
      </c>
      <c r="E30" s="68" t="n">
        <v>161</v>
      </c>
      <c r="F30" s="68" t="n">
        <v>256</v>
      </c>
      <c r="G30" s="68" t="n">
        <v>7</v>
      </c>
      <c r="H30" s="68" t="n">
        <v>0</v>
      </c>
      <c r="I30" s="68" t="n">
        <v>1935</v>
      </c>
    </row>
    <row r="31">
      <c r="A31" s="68" t="s">
        <v>53</v>
      </c>
      <c r="B31" s="68" t="n">
        <v>280</v>
      </c>
      <c r="C31" s="68" t="n">
        <v>1357</v>
      </c>
      <c r="D31" s="68" t="n">
        <v>55</v>
      </c>
      <c r="E31" s="68" t="n">
        <v>233</v>
      </c>
      <c r="F31" s="68" t="n">
        <v>288</v>
      </c>
      <c r="G31" s="68" t="n">
        <v>5</v>
      </c>
      <c r="H31" s="68" t="n">
        <v>0</v>
      </c>
      <c r="I31" s="68" t="n">
        <v>2218</v>
      </c>
    </row>
    <row r="32">
      <c r="A32" s="68" t="s">
        <v>54</v>
      </c>
      <c r="B32" s="68" t="n">
        <v>264</v>
      </c>
      <c r="C32" s="68" t="n">
        <v>1073</v>
      </c>
      <c r="D32" s="68" t="n">
        <v>38</v>
      </c>
      <c r="E32" s="68" t="n">
        <v>210</v>
      </c>
      <c r="F32" s="68" t="n">
        <v>230</v>
      </c>
      <c r="G32" s="68" t="n">
        <v>2</v>
      </c>
      <c r="H32" s="68" t="n">
        <v>0</v>
      </c>
      <c r="I32" s="68" t="n">
        <v>1817</v>
      </c>
    </row>
    <row r="33">
      <c r="A33" s="68" t="s">
        <v>55</v>
      </c>
      <c r="B33" s="68" t="n">
        <v>215</v>
      </c>
      <c r="C33" s="68" t="n">
        <v>1071</v>
      </c>
      <c r="D33" s="68" t="n">
        <v>39</v>
      </c>
      <c r="E33" s="68" t="n">
        <v>201</v>
      </c>
      <c r="F33" s="68" t="n">
        <v>205</v>
      </c>
      <c r="G33" s="68" t="n">
        <v>10</v>
      </c>
      <c r="H33" s="68" t="n">
        <v>0</v>
      </c>
      <c r="I33" s="68" t="n">
        <v>1741</v>
      </c>
    </row>
    <row r="34">
      <c r="A34" s="68" t="s">
        <v>56</v>
      </c>
      <c r="B34" s="68" t="n">
        <v>239</v>
      </c>
      <c r="C34" s="68" t="n">
        <v>1085</v>
      </c>
      <c r="D34" s="68" t="n">
        <v>40</v>
      </c>
      <c r="E34" s="68" t="n">
        <v>329</v>
      </c>
      <c r="F34" s="68" t="n">
        <v>262</v>
      </c>
      <c r="G34" s="68" t="n">
        <v>7</v>
      </c>
      <c r="H34" s="68" t="n">
        <v>24</v>
      </c>
      <c r="I34" s="68" t="n">
        <v>1986</v>
      </c>
    </row>
    <row r="35">
      <c r="A35" s="69" t="s">
        <v>57</v>
      </c>
      <c r="B35" s="69" t="n">
        <v>245</v>
      </c>
      <c r="C35" s="69" t="n">
        <v>927</v>
      </c>
      <c r="D35" s="69" t="n">
        <v>39</v>
      </c>
      <c r="E35" s="69" t="n">
        <v>223</v>
      </c>
      <c r="F35" s="69" t="n">
        <v>221</v>
      </c>
      <c r="G35" s="69" t="n">
        <v>4</v>
      </c>
      <c r="H35" s="69" t="n">
        <v>0</v>
      </c>
      <c r="I35" s="69" t="n">
        <v>1659</v>
      </c>
    </row>
    <row r="36">
      <c r="A36" s="28" t="s">
        <v>58</v>
      </c>
      <c r="B36" s="28"/>
      <c r="C36" s="28"/>
      <c r="D36" s="28"/>
      <c r="E36" s="28"/>
      <c r="F36" s="28"/>
      <c r="G36" s="28"/>
      <c r="H36" s="28"/>
      <c r="I36" s="28"/>
    </row>
    <row r="37" ht="22.5" customHeight="1">
      <c r="A37" s="28" t="s">
        <v>59</v>
      </c>
      <c r="B37" s="28"/>
      <c r="C37" s="28"/>
      <c r="D37" s="28"/>
      <c r="E37" s="28"/>
      <c r="F37" s="28"/>
      <c r="G37" s="28"/>
      <c r="H37" s="28"/>
      <c r="I37" s="28"/>
    </row>
    <row r="38">
      <c r="A38" s="28" t="s">
        <v>61</v>
      </c>
      <c r="B38" s="28"/>
      <c r="C38" s="28"/>
      <c r="D38" s="28"/>
      <c r="E38" s="28"/>
      <c r="F38" s="28"/>
      <c r="G38" s="28"/>
      <c r="H38" s="28"/>
      <c r="I38" s="28"/>
    </row>
  </sheetData>
  <sheetProtection sheet="1"/>
  <mergeCells count="4">
    <mergeCell ref="B1:E1"/>
    <mergeCell ref="A36:I36"/>
    <mergeCell ref="A37:I37"/>
    <mergeCell ref="A38:I38"/>
  </mergeCells>
  <hyperlinks>
    <hyperlink ref="A7" r:id="rId1h"/>
  </hyperlinks>
  <pageMargins left="0.7" right="0.7" top="0.75" bottom="0.75" header="0.3" footer="0.3"/>
  <pageSetup paperSize="9" orientation="portrait" r:id="rId2"/>
  <drawing r:id="rId1"/>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569</v>
      </c>
    </row>
    <row r="6" ht="15.95" customHeight="1">
      <c r="A6" s="16" t="s">
        <v>27</v>
      </c>
    </row>
    <row r="7" ht="15" customHeight="1">
      <c r="A7" s="9" t="s">
        <v>25</v>
      </c>
    </row>
    <row r="9">
      <c r="A9" s="23"/>
      <c r="B9" s="23"/>
      <c r="C9" s="23"/>
      <c r="D9" s="23"/>
      <c r="E9" s="23"/>
      <c r="F9" s="23"/>
      <c r="G9" s="23"/>
    </row>
    <row r="10">
      <c r="A10" s="70" t="s">
        <v>29</v>
      </c>
      <c r="B10" s="26" t="s">
        <v>82</v>
      </c>
      <c r="C10" s="26" t="s">
        <v>83</v>
      </c>
      <c r="D10" s="26" t="s">
        <v>84</v>
      </c>
      <c r="E10" s="26" t="s">
        <v>85</v>
      </c>
      <c r="F10" s="26" t="s">
        <v>87</v>
      </c>
      <c r="G10" s="26" t="s">
        <v>32</v>
      </c>
    </row>
    <row r="11">
      <c r="A11" s="70" t="s">
        <v>33</v>
      </c>
      <c r="B11" s="70" t="n">
        <v>1484</v>
      </c>
      <c r="C11" s="70" t="n">
        <v>192</v>
      </c>
      <c r="D11" s="70" t="n">
        <v>17</v>
      </c>
      <c r="E11" s="70" t="n">
        <v>0</v>
      </c>
      <c r="F11" s="70" t="n">
        <v>0</v>
      </c>
      <c r="G11" s="70" t="n">
        <v>1693</v>
      </c>
    </row>
    <row r="12">
      <c r="A12" s="70" t="s">
        <v>34</v>
      </c>
      <c r="B12" s="70" t="n">
        <v>1588</v>
      </c>
      <c r="C12" s="70" t="n">
        <v>184</v>
      </c>
      <c r="D12" s="70" t="n">
        <v>35</v>
      </c>
      <c r="E12" s="70" t="n">
        <v>0</v>
      </c>
      <c r="F12" s="70" t="n">
        <v>1</v>
      </c>
      <c r="G12" s="70" t="n">
        <v>1808</v>
      </c>
    </row>
    <row r="13">
      <c r="A13" s="70" t="s">
        <v>35</v>
      </c>
      <c r="B13" s="70" t="n">
        <v>1131</v>
      </c>
      <c r="C13" s="70" t="n">
        <v>142</v>
      </c>
      <c r="D13" s="70" t="n">
        <v>26</v>
      </c>
      <c r="E13" s="70" t="n">
        <v>0</v>
      </c>
      <c r="F13" s="70" t="n">
        <v>0</v>
      </c>
      <c r="G13" s="70" t="n">
        <v>1299</v>
      </c>
    </row>
    <row r="14">
      <c r="A14" s="70" t="s">
        <v>36</v>
      </c>
      <c r="B14" s="70" t="n">
        <v>1382</v>
      </c>
      <c r="C14" s="70" t="n">
        <v>172</v>
      </c>
      <c r="D14" s="70" t="n">
        <v>20</v>
      </c>
      <c r="E14" s="70" t="n">
        <v>0</v>
      </c>
      <c r="F14" s="70" t="n">
        <v>0</v>
      </c>
      <c r="G14" s="70" t="n">
        <v>1574</v>
      </c>
    </row>
    <row r="15">
      <c r="A15" s="70" t="s">
        <v>37</v>
      </c>
      <c r="B15" s="70" t="n">
        <v>1484</v>
      </c>
      <c r="C15" s="70" t="n">
        <v>196</v>
      </c>
      <c r="D15" s="70" t="n">
        <v>22</v>
      </c>
      <c r="E15" s="70" t="n">
        <v>0</v>
      </c>
      <c r="F15" s="70" t="n">
        <v>0</v>
      </c>
      <c r="G15" s="70" t="n">
        <v>1702</v>
      </c>
    </row>
    <row r="16">
      <c r="A16" s="70" t="s">
        <v>38</v>
      </c>
      <c r="B16" s="70" t="n">
        <v>1363</v>
      </c>
      <c r="C16" s="70" t="n">
        <v>206</v>
      </c>
      <c r="D16" s="70" t="n">
        <v>20</v>
      </c>
      <c r="E16" s="70" t="n">
        <v>1</v>
      </c>
      <c r="F16" s="70" t="n">
        <v>0</v>
      </c>
      <c r="G16" s="70" t="n">
        <v>1590</v>
      </c>
    </row>
    <row r="17">
      <c r="A17" s="70" t="s">
        <v>39</v>
      </c>
      <c r="B17" s="70" t="n">
        <v>1689</v>
      </c>
      <c r="C17" s="70" t="n">
        <v>173</v>
      </c>
      <c r="D17" s="70" t="n">
        <v>33</v>
      </c>
      <c r="E17" s="70" t="n">
        <v>0</v>
      </c>
      <c r="F17" s="70" t="n">
        <v>0</v>
      </c>
      <c r="G17" s="70" t="n">
        <v>1895</v>
      </c>
    </row>
    <row r="18">
      <c r="A18" s="70" t="s">
        <v>40</v>
      </c>
      <c r="B18" s="70" t="n">
        <v>1349</v>
      </c>
      <c r="C18" s="70" t="n">
        <v>162</v>
      </c>
      <c r="D18" s="70" t="n">
        <v>33</v>
      </c>
      <c r="E18" s="70" t="n">
        <v>0</v>
      </c>
      <c r="F18" s="70" t="n">
        <v>0</v>
      </c>
      <c r="G18" s="70" t="n">
        <v>1544</v>
      </c>
    </row>
    <row r="19">
      <c r="A19" s="70" t="s">
        <v>41</v>
      </c>
      <c r="B19" s="70" t="n">
        <v>1502</v>
      </c>
      <c r="C19" s="70" t="n">
        <v>210</v>
      </c>
      <c r="D19" s="70" t="n">
        <v>31</v>
      </c>
      <c r="E19" s="70" t="n">
        <v>0</v>
      </c>
      <c r="F19" s="70" t="n">
        <v>0</v>
      </c>
      <c r="G19" s="70" t="n">
        <v>1743</v>
      </c>
    </row>
    <row r="20">
      <c r="A20" s="70" t="s">
        <v>42</v>
      </c>
      <c r="B20" s="70" t="n">
        <v>1266</v>
      </c>
      <c r="C20" s="70" t="n">
        <v>203</v>
      </c>
      <c r="D20" s="70" t="n">
        <v>40</v>
      </c>
      <c r="E20" s="70" t="n">
        <v>0</v>
      </c>
      <c r="F20" s="70" t="n">
        <v>0</v>
      </c>
      <c r="G20" s="70" t="n">
        <v>1509</v>
      </c>
    </row>
    <row r="21">
      <c r="A21" s="70" t="s">
        <v>43</v>
      </c>
      <c r="B21" s="70" t="n">
        <v>1158</v>
      </c>
      <c r="C21" s="70" t="n">
        <v>154</v>
      </c>
      <c r="D21" s="70" t="n">
        <v>54</v>
      </c>
      <c r="E21" s="70" t="n">
        <v>0</v>
      </c>
      <c r="F21" s="70" t="n">
        <v>0</v>
      </c>
      <c r="G21" s="70" t="n">
        <v>1366</v>
      </c>
    </row>
    <row r="22">
      <c r="A22" s="70" t="s">
        <v>44</v>
      </c>
      <c r="B22" s="70" t="n">
        <v>1256</v>
      </c>
      <c r="C22" s="70" t="n">
        <v>192</v>
      </c>
      <c r="D22" s="70" t="n">
        <v>68</v>
      </c>
      <c r="E22" s="70" t="n">
        <v>0</v>
      </c>
      <c r="F22" s="70" t="n">
        <v>0</v>
      </c>
      <c r="G22" s="70" t="n">
        <v>1516</v>
      </c>
    </row>
    <row r="23">
      <c r="A23" s="70" t="s">
        <v>45</v>
      </c>
      <c r="B23" s="70" t="n">
        <v>1223</v>
      </c>
      <c r="C23" s="70" t="n">
        <v>184</v>
      </c>
      <c r="D23" s="70" t="n">
        <v>34</v>
      </c>
      <c r="E23" s="70" t="n">
        <v>0</v>
      </c>
      <c r="F23" s="70" t="n">
        <v>0</v>
      </c>
      <c r="G23" s="70" t="n">
        <v>1441</v>
      </c>
    </row>
    <row r="24">
      <c r="A24" s="70" t="s">
        <v>46</v>
      </c>
      <c r="B24" s="70" t="n">
        <v>1197</v>
      </c>
      <c r="C24" s="70" t="n">
        <v>208</v>
      </c>
      <c r="D24" s="70" t="n">
        <v>41</v>
      </c>
      <c r="E24" s="70" t="n">
        <v>0</v>
      </c>
      <c r="F24" s="70" t="n">
        <v>0</v>
      </c>
      <c r="G24" s="70" t="n">
        <v>1446</v>
      </c>
    </row>
    <row r="25">
      <c r="A25" s="70" t="s">
        <v>47</v>
      </c>
      <c r="B25" s="70" t="n">
        <v>1264</v>
      </c>
      <c r="C25" s="70" t="n">
        <v>304</v>
      </c>
      <c r="D25" s="70" t="n">
        <v>56</v>
      </c>
      <c r="E25" s="70" t="n">
        <v>0</v>
      </c>
      <c r="F25" s="70" t="n">
        <v>0</v>
      </c>
      <c r="G25" s="70" t="n">
        <v>1624</v>
      </c>
    </row>
    <row r="26">
      <c r="A26" s="70" t="s">
        <v>48</v>
      </c>
      <c r="B26" s="70" t="n">
        <v>1719</v>
      </c>
      <c r="C26" s="70" t="n">
        <v>260</v>
      </c>
      <c r="D26" s="70" t="n">
        <v>36</v>
      </c>
      <c r="E26" s="70" t="n">
        <v>0</v>
      </c>
      <c r="F26" s="70" t="n">
        <v>2</v>
      </c>
      <c r="G26" s="70" t="n">
        <v>2017</v>
      </c>
    </row>
    <row r="27">
      <c r="A27" s="70" t="s">
        <v>49</v>
      </c>
      <c r="B27" s="70" t="n">
        <v>1350</v>
      </c>
      <c r="C27" s="70" t="n">
        <v>268</v>
      </c>
      <c r="D27" s="70" t="n">
        <v>51</v>
      </c>
      <c r="E27" s="70" t="n">
        <v>0</v>
      </c>
      <c r="F27" s="70" t="n">
        <v>0</v>
      </c>
      <c r="G27" s="70" t="n">
        <v>1669</v>
      </c>
    </row>
    <row r="28">
      <c r="A28" s="70" t="s">
        <v>50</v>
      </c>
      <c r="B28" s="70" t="n">
        <v>1866</v>
      </c>
      <c r="C28" s="70" t="n">
        <v>332</v>
      </c>
      <c r="D28" s="70" t="n">
        <v>65</v>
      </c>
      <c r="E28" s="70" t="n">
        <v>0</v>
      </c>
      <c r="F28" s="70" t="n">
        <v>1</v>
      </c>
      <c r="G28" s="70" t="n">
        <v>2264</v>
      </c>
    </row>
    <row r="29">
      <c r="A29" s="70" t="s">
        <v>51</v>
      </c>
      <c r="B29" s="70" t="n">
        <v>1870</v>
      </c>
      <c r="C29" s="70" t="n">
        <v>265</v>
      </c>
      <c r="D29" s="70" t="n">
        <v>61</v>
      </c>
      <c r="E29" s="70" t="n">
        <v>0</v>
      </c>
      <c r="F29" s="70" t="n">
        <v>0</v>
      </c>
      <c r="G29" s="70" t="n">
        <v>2196</v>
      </c>
    </row>
    <row r="30">
      <c r="A30" s="70" t="s">
        <v>52</v>
      </c>
      <c r="B30" s="70" t="n">
        <v>1563</v>
      </c>
      <c r="C30" s="70" t="n">
        <v>286</v>
      </c>
      <c r="D30" s="70" t="n">
        <v>86</v>
      </c>
      <c r="E30" s="70" t="n">
        <v>0</v>
      </c>
      <c r="F30" s="70" t="n">
        <v>0</v>
      </c>
      <c r="G30" s="70" t="n">
        <v>1935</v>
      </c>
    </row>
    <row r="31">
      <c r="A31" s="70" t="s">
        <v>53</v>
      </c>
      <c r="B31" s="70" t="n">
        <v>1918</v>
      </c>
      <c r="C31" s="70" t="n">
        <v>255</v>
      </c>
      <c r="D31" s="70" t="n">
        <v>45</v>
      </c>
      <c r="E31" s="70" t="n">
        <v>0</v>
      </c>
      <c r="F31" s="70" t="n">
        <v>0</v>
      </c>
      <c r="G31" s="70" t="n">
        <v>2218</v>
      </c>
    </row>
    <row r="32">
      <c r="A32" s="70" t="s">
        <v>54</v>
      </c>
      <c r="B32" s="70" t="n">
        <v>1521</v>
      </c>
      <c r="C32" s="70" t="n">
        <v>261</v>
      </c>
      <c r="D32" s="70" t="n">
        <v>35</v>
      </c>
      <c r="E32" s="70" t="n">
        <v>0</v>
      </c>
      <c r="F32" s="70" t="n">
        <v>0</v>
      </c>
      <c r="G32" s="70" t="n">
        <v>1817</v>
      </c>
    </row>
    <row r="33">
      <c r="A33" s="70" t="s">
        <v>55</v>
      </c>
      <c r="B33" s="70" t="n">
        <v>1532</v>
      </c>
      <c r="C33" s="70" t="n">
        <v>185</v>
      </c>
      <c r="D33" s="70" t="n">
        <v>24</v>
      </c>
      <c r="E33" s="70" t="n">
        <v>0</v>
      </c>
      <c r="F33" s="70" t="n">
        <v>0</v>
      </c>
      <c r="G33" s="70" t="n">
        <v>1741</v>
      </c>
    </row>
    <row r="34">
      <c r="A34" s="70" t="s">
        <v>56</v>
      </c>
      <c r="B34" s="70" t="n">
        <v>1654</v>
      </c>
      <c r="C34" s="70" t="n">
        <v>301</v>
      </c>
      <c r="D34" s="70" t="n">
        <v>31</v>
      </c>
      <c r="E34" s="70" t="n">
        <v>0</v>
      </c>
      <c r="F34" s="70" t="n">
        <v>0</v>
      </c>
      <c r="G34" s="70" t="n">
        <v>1986</v>
      </c>
    </row>
    <row r="35">
      <c r="A35" s="71" t="s">
        <v>57</v>
      </c>
      <c r="B35" s="71" t="n">
        <v>1348</v>
      </c>
      <c r="C35" s="71" t="n">
        <v>273</v>
      </c>
      <c r="D35" s="71" t="n">
        <v>38</v>
      </c>
      <c r="E35" s="71" t="n">
        <v>0</v>
      </c>
      <c r="F35" s="71" t="n">
        <v>0</v>
      </c>
      <c r="G35" s="71" t="n">
        <v>1659</v>
      </c>
    </row>
    <row r="36" ht="22.5" customHeight="1">
      <c r="A36" s="28" t="s">
        <v>58</v>
      </c>
      <c r="B36" s="28"/>
      <c r="C36" s="28"/>
      <c r="D36" s="28"/>
      <c r="E36" s="28"/>
      <c r="F36" s="28"/>
      <c r="G36" s="28"/>
    </row>
    <row r="37" ht="22.5" customHeight="1">
      <c r="A37" s="28" t="s">
        <v>59</v>
      </c>
      <c r="B37" s="28"/>
      <c r="C37" s="28"/>
      <c r="D37" s="28"/>
      <c r="E37" s="28"/>
      <c r="F37" s="28"/>
      <c r="G37" s="28"/>
    </row>
    <row r="38">
      <c r="A38" s="28" t="s">
        <v>61</v>
      </c>
      <c r="B38" s="28"/>
      <c r="C38" s="28"/>
      <c r="D38" s="28"/>
      <c r="E38" s="28"/>
      <c r="F38" s="28"/>
      <c r="G38" s="28"/>
    </row>
  </sheetData>
  <sheetProtection sheet="1"/>
  <mergeCells count="4">
    <mergeCell ref="B1:E1"/>
    <mergeCell ref="A36:G36"/>
    <mergeCell ref="A37:G37"/>
    <mergeCell ref="A38:G38"/>
  </mergeCells>
  <hyperlinks>
    <hyperlink ref="A7" r:id="rId1h"/>
  </hyperlinks>
  <pageMargins left="0.7" right="0.7" top="0.75" bottom="0.75" header="0.3" footer="0.3"/>
  <pageSetup paperSize="9" orientation="portrait" r:id="rId2"/>
  <drawing r:id="rId1"/>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571</v>
      </c>
    </row>
    <row r="6" ht="15.95" customHeight="1">
      <c r="A6" s="16" t="s">
        <v>27</v>
      </c>
    </row>
    <row r="7" ht="15" customHeight="1">
      <c r="A7" s="9" t="s">
        <v>25</v>
      </c>
    </row>
    <row r="9">
      <c r="A9" s="23"/>
      <c r="B9" s="23"/>
      <c r="C9" s="23"/>
      <c r="D9" s="23"/>
      <c r="E9" s="23"/>
      <c r="F9" s="23"/>
      <c r="G9" s="23"/>
    </row>
    <row r="10">
      <c r="A10" s="72" t="s">
        <v>572</v>
      </c>
      <c r="B10" s="72" t="s">
        <v>573</v>
      </c>
      <c r="C10" s="26" t="s">
        <v>33</v>
      </c>
      <c r="D10" s="26" t="s">
        <v>34</v>
      </c>
      <c r="E10" s="26" t="s">
        <v>45</v>
      </c>
      <c r="F10" s="26" t="s">
        <v>100</v>
      </c>
      <c r="G10" s="26" t="s">
        <v>101</v>
      </c>
    </row>
    <row r="11">
      <c r="A11" s="72" t="s">
        <v>574</v>
      </c>
      <c r="B11" s="72" t="s">
        <v>82</v>
      </c>
      <c r="C11" s="72" t="n">
        <v>137</v>
      </c>
      <c r="D11" s="72" t="n">
        <v>147</v>
      </c>
      <c r="E11" s="72" t="n">
        <v>121</v>
      </c>
      <c r="F11" s="72" t="n">
        <v>137</v>
      </c>
      <c r="G11" s="72" t="n">
        <v>1952</v>
      </c>
    </row>
    <row r="12">
      <c r="A12" s="72" t="s">
        <v>575</v>
      </c>
      <c r="B12" s="72" t="s">
        <v>82</v>
      </c>
      <c r="C12" s="72" t="n">
        <v>135</v>
      </c>
      <c r="D12" s="72" t="n">
        <v>150</v>
      </c>
      <c r="E12" s="72" t="n">
        <v>186</v>
      </c>
      <c r="F12" s="72" t="n">
        <v>135</v>
      </c>
      <c r="G12" s="72" t="n">
        <v>1332</v>
      </c>
    </row>
    <row r="13">
      <c r="A13" s="72" t="s">
        <v>576</v>
      </c>
      <c r="B13" s="72" t="s">
        <v>83</v>
      </c>
      <c r="C13" s="72" t="n">
        <v>118</v>
      </c>
      <c r="D13" s="72" t="n">
        <v>114</v>
      </c>
      <c r="E13" s="72" t="n">
        <v>101</v>
      </c>
      <c r="F13" s="72" t="n">
        <v>118</v>
      </c>
      <c r="G13" s="72" t="n">
        <v>1314</v>
      </c>
    </row>
    <row r="14">
      <c r="A14" s="72" t="s">
        <v>577</v>
      </c>
      <c r="B14" s="72" t="s">
        <v>82</v>
      </c>
      <c r="C14" s="72" t="n">
        <v>97</v>
      </c>
      <c r="D14" s="72" t="n">
        <v>134</v>
      </c>
      <c r="E14" s="72" t="n">
        <v>105</v>
      </c>
      <c r="F14" s="72" t="n">
        <v>97</v>
      </c>
      <c r="G14" s="72" t="n">
        <v>1147</v>
      </c>
    </row>
    <row r="15">
      <c r="A15" s="72" t="s">
        <v>578</v>
      </c>
      <c r="B15" s="72" t="s">
        <v>82</v>
      </c>
      <c r="C15" s="72" t="n">
        <v>83</v>
      </c>
      <c r="D15" s="72" t="n">
        <v>82</v>
      </c>
      <c r="E15" s="72" t="n">
        <v>43</v>
      </c>
      <c r="F15" s="72" t="n">
        <v>83</v>
      </c>
      <c r="G15" s="72" t="n">
        <v>684</v>
      </c>
    </row>
    <row r="16">
      <c r="A16" s="72" t="s">
        <v>579</v>
      </c>
      <c r="B16" s="72" t="s">
        <v>82</v>
      </c>
      <c r="C16" s="72" t="n">
        <v>80</v>
      </c>
      <c r="D16" s="72" t="n">
        <v>84</v>
      </c>
      <c r="E16" s="72" t="n">
        <v>41</v>
      </c>
      <c r="F16" s="72" t="n">
        <v>80</v>
      </c>
      <c r="G16" s="72" t="n">
        <v>723</v>
      </c>
    </row>
    <row r="17">
      <c r="A17" s="72" t="s">
        <v>576</v>
      </c>
      <c r="B17" s="72" t="s">
        <v>82</v>
      </c>
      <c r="C17" s="72" t="n">
        <v>65</v>
      </c>
      <c r="D17" s="72" t="n">
        <v>66</v>
      </c>
      <c r="E17" s="72" t="n">
        <v>22</v>
      </c>
      <c r="F17" s="72" t="n">
        <v>65</v>
      </c>
      <c r="G17" s="72" t="n">
        <v>548</v>
      </c>
    </row>
    <row r="18">
      <c r="A18" s="72" t="s">
        <v>580</v>
      </c>
      <c r="B18" s="72" t="s">
        <v>82</v>
      </c>
      <c r="C18" s="72" t="n">
        <v>56</v>
      </c>
      <c r="D18" s="72" t="n">
        <v>60</v>
      </c>
      <c r="E18" s="72" t="n">
        <v>15</v>
      </c>
      <c r="F18" s="72" t="n">
        <v>56</v>
      </c>
      <c r="G18" s="72" t="n">
        <v>523</v>
      </c>
    </row>
    <row r="19">
      <c r="A19" s="72" t="s">
        <v>581</v>
      </c>
      <c r="B19" s="72" t="s">
        <v>82</v>
      </c>
      <c r="C19" s="72" t="n">
        <v>55</v>
      </c>
      <c r="D19" s="72" t="n">
        <v>28</v>
      </c>
      <c r="E19" s="72" t="n">
        <v>2</v>
      </c>
      <c r="F19" s="72" t="n">
        <v>55</v>
      </c>
      <c r="G19" s="72" t="n">
        <v>204</v>
      </c>
    </row>
    <row r="20">
      <c r="A20" s="72" t="s">
        <v>582</v>
      </c>
      <c r="B20" s="72" t="s">
        <v>82</v>
      </c>
      <c r="C20" s="72" t="n">
        <v>53</v>
      </c>
      <c r="D20" s="72" t="n">
        <v>71</v>
      </c>
      <c r="E20" s="72" t="n">
        <v>58</v>
      </c>
      <c r="F20" s="72" t="n">
        <v>53</v>
      </c>
      <c r="G20" s="72" t="n">
        <v>723</v>
      </c>
    </row>
    <row r="21">
      <c r="A21" s="72" t="s">
        <v>583</v>
      </c>
      <c r="B21" s="72" t="s">
        <v>82</v>
      </c>
      <c r="C21" s="72" t="n">
        <v>52</v>
      </c>
      <c r="D21" s="72" t="n">
        <v>64</v>
      </c>
      <c r="E21" s="72" t="n">
        <v>35</v>
      </c>
      <c r="F21" s="72" t="n">
        <v>52</v>
      </c>
      <c r="G21" s="72" t="n">
        <v>533</v>
      </c>
    </row>
    <row r="22">
      <c r="A22" s="72" t="s">
        <v>584</v>
      </c>
      <c r="B22" s="72" t="s">
        <v>82</v>
      </c>
      <c r="C22" s="72" t="n">
        <v>50</v>
      </c>
      <c r="D22" s="72" t="n">
        <v>47</v>
      </c>
      <c r="E22" s="72" t="n">
        <v>28</v>
      </c>
      <c r="F22" s="72" t="n">
        <v>50</v>
      </c>
      <c r="G22" s="72" t="n">
        <v>349</v>
      </c>
    </row>
    <row r="23">
      <c r="A23" s="72" t="s">
        <v>585</v>
      </c>
      <c r="B23" s="72" t="s">
        <v>82</v>
      </c>
      <c r="C23" s="72" t="n">
        <v>44</v>
      </c>
      <c r="D23" s="72" t="n">
        <v>38</v>
      </c>
      <c r="E23" s="72" t="n">
        <v>0</v>
      </c>
      <c r="F23" s="72" t="n">
        <v>44</v>
      </c>
      <c r="G23" s="72" t="n">
        <v>166</v>
      </c>
    </row>
    <row r="24">
      <c r="A24" s="72" t="s">
        <v>586</v>
      </c>
      <c r="B24" s="72" t="s">
        <v>83</v>
      </c>
      <c r="C24" s="72" t="n">
        <v>37</v>
      </c>
      <c r="D24" s="72" t="n">
        <v>32</v>
      </c>
      <c r="E24" s="72" t="n">
        <v>46</v>
      </c>
      <c r="F24" s="72" t="n">
        <v>37</v>
      </c>
      <c r="G24" s="72" t="n">
        <v>396</v>
      </c>
    </row>
    <row r="25">
      <c r="A25" s="72" t="s">
        <v>587</v>
      </c>
      <c r="B25" s="72" t="s">
        <v>82</v>
      </c>
      <c r="C25" s="72" t="n">
        <v>31</v>
      </c>
      <c r="D25" s="72" t="n">
        <v>27</v>
      </c>
      <c r="E25" s="72" t="n">
        <v>11</v>
      </c>
      <c r="F25" s="72" t="n">
        <v>31</v>
      </c>
      <c r="G25" s="72" t="n">
        <v>242</v>
      </c>
    </row>
    <row r="26">
      <c r="A26" s="72" t="s">
        <v>588</v>
      </c>
      <c r="B26" s="72" t="s">
        <v>82</v>
      </c>
      <c r="C26" s="72" t="n">
        <v>31</v>
      </c>
      <c r="D26" s="72" t="n">
        <v>24</v>
      </c>
      <c r="E26" s="72" t="n">
        <v>21</v>
      </c>
      <c r="F26" s="72" t="n">
        <v>31</v>
      </c>
      <c r="G26" s="72" t="n">
        <v>244</v>
      </c>
    </row>
    <row r="27">
      <c r="A27" s="72" t="s">
        <v>589</v>
      </c>
      <c r="B27" s="72" t="s">
        <v>82</v>
      </c>
      <c r="C27" s="72" t="n">
        <v>28</v>
      </c>
      <c r="D27" s="72" t="n">
        <v>21</v>
      </c>
      <c r="E27" s="72" t="n">
        <v>12</v>
      </c>
      <c r="F27" s="72" t="n">
        <v>28</v>
      </c>
      <c r="G27" s="72" t="n">
        <v>265</v>
      </c>
    </row>
    <row r="28">
      <c r="A28" s="72" t="s">
        <v>590</v>
      </c>
      <c r="B28" s="72" t="s">
        <v>82</v>
      </c>
      <c r="C28" s="72" t="n">
        <v>28</v>
      </c>
      <c r="D28" s="72" t="n">
        <v>26</v>
      </c>
      <c r="E28" s="72" t="n">
        <v>17</v>
      </c>
      <c r="F28" s="72" t="n">
        <v>28</v>
      </c>
      <c r="G28" s="72" t="n">
        <v>270</v>
      </c>
    </row>
    <row r="29">
      <c r="A29" s="72" t="s">
        <v>591</v>
      </c>
      <c r="B29" s="72" t="s">
        <v>82</v>
      </c>
      <c r="C29" s="72" t="n">
        <v>22</v>
      </c>
      <c r="D29" s="72" t="n">
        <v>16</v>
      </c>
      <c r="E29" s="72" t="n">
        <v>11</v>
      </c>
      <c r="F29" s="72" t="n">
        <v>22</v>
      </c>
      <c r="G29" s="72" t="n">
        <v>154</v>
      </c>
    </row>
    <row r="30">
      <c r="A30" s="72" t="s">
        <v>592</v>
      </c>
      <c r="B30" s="72" t="s">
        <v>83</v>
      </c>
      <c r="C30" s="72" t="n">
        <v>22</v>
      </c>
      <c r="D30" s="72" t="n">
        <v>2</v>
      </c>
      <c r="E30" s="72" t="n">
        <v>0</v>
      </c>
      <c r="F30" s="72" t="n">
        <v>22</v>
      </c>
      <c r="G30" s="72" t="n">
        <v>27</v>
      </c>
    </row>
    <row r="31">
      <c r="A31" s="72" t="s">
        <v>593</v>
      </c>
      <c r="B31" s="72" t="s">
        <v>594</v>
      </c>
      <c r="C31" s="72" t="n">
        <v>469</v>
      </c>
      <c r="D31" s="72" t="n">
        <v>575</v>
      </c>
      <c r="E31" s="72" t="n">
        <v>566</v>
      </c>
      <c r="F31" s="72" t="n">
        <v>469</v>
      </c>
      <c r="G31" s="72" t="n">
        <v>7443</v>
      </c>
    </row>
    <row r="32">
      <c r="A32" s="73" t="s">
        <v>32</v>
      </c>
      <c r="B32" s="73" t="s">
        <v>164</v>
      </c>
      <c r="C32" s="73" t="n">
        <v>1693</v>
      </c>
      <c r="D32" s="73" t="n">
        <v>1808</v>
      </c>
      <c r="E32" s="73" t="n">
        <v>1441</v>
      </c>
      <c r="F32" s="73" t="n">
        <v>1693</v>
      </c>
      <c r="G32" s="73" t="n">
        <v>19239</v>
      </c>
    </row>
    <row r="33" ht="22.5" customHeight="1">
      <c r="A33" s="28" t="s">
        <v>58</v>
      </c>
      <c r="B33" s="28"/>
      <c r="C33" s="28"/>
      <c r="D33" s="28"/>
      <c r="E33" s="28"/>
      <c r="F33" s="28"/>
      <c r="G33" s="28"/>
    </row>
    <row r="34">
      <c r="A34" s="28" t="s">
        <v>61</v>
      </c>
      <c r="B34" s="28"/>
      <c r="C34" s="28"/>
      <c r="D34" s="28"/>
      <c r="E34" s="28"/>
      <c r="F34" s="28"/>
      <c r="G34" s="28"/>
    </row>
  </sheetData>
  <sheetProtection sheet="1"/>
  <mergeCells count="3">
    <mergeCell ref="B1:E1"/>
    <mergeCell ref="A33:G33"/>
    <mergeCell ref="A34:G34"/>
  </mergeCells>
  <hyperlinks>
    <hyperlink ref="A7" r:id="rId1h"/>
  </hyperlinks>
  <pageMargins left="0.7" right="0.7" top="0.75" bottom="0.75" header="0.3" footer="0.3"/>
  <pageSetup paperSize="9" orientation="portrait" r:id="rId2"/>
  <drawing r:id="rId1"/>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596</v>
      </c>
    </row>
    <row r="6" ht="15.95" customHeight="1">
      <c r="A6" s="16" t="s">
        <v>27</v>
      </c>
    </row>
    <row r="7" ht="15" customHeight="1">
      <c r="A7" s="9" t="s">
        <v>25</v>
      </c>
    </row>
    <row r="9">
      <c r="A9" s="23"/>
      <c r="B9" s="23"/>
      <c r="C9" s="23"/>
      <c r="D9" s="23"/>
      <c r="E9" s="23"/>
      <c r="F9" s="23"/>
      <c r="G9" s="23"/>
      <c r="H9" s="23"/>
      <c r="I9" s="23"/>
    </row>
    <row r="10">
      <c r="A10" s="74" t="s">
        <v>29</v>
      </c>
      <c r="B10" s="26" t="s">
        <v>82</v>
      </c>
      <c r="C10" s="26" t="s">
        <v>83</v>
      </c>
      <c r="D10" s="26" t="s">
        <v>84</v>
      </c>
      <c r="E10" s="26" t="s">
        <v>85</v>
      </c>
      <c r="F10" s="26" t="s">
        <v>86</v>
      </c>
      <c r="G10" s="26" t="s">
        <v>91</v>
      </c>
      <c r="H10" s="26" t="s">
        <v>532</v>
      </c>
      <c r="I10" s="26" t="s">
        <v>32</v>
      </c>
    </row>
    <row r="11">
      <c r="A11" s="74" t="s">
        <v>33</v>
      </c>
      <c r="B11" s="74" t="n">
        <v>229</v>
      </c>
      <c r="C11" s="74" t="n">
        <v>1654</v>
      </c>
      <c r="D11" s="74" t="n">
        <v>865</v>
      </c>
      <c r="E11" s="74" t="n">
        <v>93</v>
      </c>
      <c r="F11" s="74" t="n">
        <v>0</v>
      </c>
      <c r="G11" s="74" t="n">
        <v>0</v>
      </c>
      <c r="H11" s="74" t="n">
        <v>3</v>
      </c>
      <c r="I11" s="74" t="n">
        <v>2844</v>
      </c>
    </row>
    <row r="12">
      <c r="A12" s="74" t="s">
        <v>34</v>
      </c>
      <c r="B12" s="74" t="n">
        <v>89</v>
      </c>
      <c r="C12" s="74" t="n">
        <v>1197</v>
      </c>
      <c r="D12" s="74" t="n">
        <v>1156</v>
      </c>
      <c r="E12" s="74" t="n">
        <v>122</v>
      </c>
      <c r="F12" s="74" t="n">
        <v>1</v>
      </c>
      <c r="G12" s="74" t="n">
        <v>0</v>
      </c>
      <c r="H12" s="74" t="n">
        <v>9</v>
      </c>
      <c r="I12" s="74" t="n">
        <v>2574</v>
      </c>
    </row>
    <row r="13">
      <c r="A13" s="74" t="s">
        <v>35</v>
      </c>
      <c r="B13" s="74" t="n">
        <v>126</v>
      </c>
      <c r="C13" s="74" t="n">
        <v>765</v>
      </c>
      <c r="D13" s="74" t="n">
        <v>1008</v>
      </c>
      <c r="E13" s="74" t="n">
        <v>156</v>
      </c>
      <c r="F13" s="74" t="n">
        <v>2</v>
      </c>
      <c r="G13" s="74" t="n">
        <v>0</v>
      </c>
      <c r="H13" s="74" t="n">
        <v>4</v>
      </c>
      <c r="I13" s="74" t="n">
        <v>2061</v>
      </c>
    </row>
    <row r="14">
      <c r="A14" s="74" t="s">
        <v>36</v>
      </c>
      <c r="B14" s="74" t="n">
        <v>203</v>
      </c>
      <c r="C14" s="74" t="n">
        <v>2042</v>
      </c>
      <c r="D14" s="74" t="n">
        <v>2586</v>
      </c>
      <c r="E14" s="74" t="n">
        <v>166</v>
      </c>
      <c r="F14" s="74" t="n">
        <v>132</v>
      </c>
      <c r="G14" s="74" t="n">
        <v>1</v>
      </c>
      <c r="H14" s="74" t="n">
        <v>1</v>
      </c>
      <c r="I14" s="74" t="n">
        <v>5131</v>
      </c>
    </row>
    <row r="15">
      <c r="A15" s="74" t="s">
        <v>37</v>
      </c>
      <c r="B15" s="74" t="n">
        <v>165</v>
      </c>
      <c r="C15" s="74" t="n">
        <v>1671</v>
      </c>
      <c r="D15" s="74" t="n">
        <v>1622</v>
      </c>
      <c r="E15" s="74" t="n">
        <v>136</v>
      </c>
      <c r="F15" s="74" t="n">
        <v>42</v>
      </c>
      <c r="G15" s="74" t="n">
        <v>0</v>
      </c>
      <c r="H15" s="74" t="n">
        <v>0</v>
      </c>
      <c r="I15" s="74" t="n">
        <v>3636</v>
      </c>
    </row>
    <row r="16">
      <c r="A16" s="74" t="s">
        <v>38</v>
      </c>
      <c r="B16" s="74" t="n">
        <v>113</v>
      </c>
      <c r="C16" s="74" t="n">
        <v>2249</v>
      </c>
      <c r="D16" s="74" t="n">
        <v>1412</v>
      </c>
      <c r="E16" s="74" t="n">
        <v>110</v>
      </c>
      <c r="F16" s="74" t="n">
        <v>30</v>
      </c>
      <c r="G16" s="74" t="n">
        <v>1</v>
      </c>
      <c r="H16" s="74" t="n">
        <v>4</v>
      </c>
      <c r="I16" s="74" t="n">
        <v>3919</v>
      </c>
    </row>
    <row r="17">
      <c r="A17" s="74" t="s">
        <v>39</v>
      </c>
      <c r="B17" s="74" t="n">
        <v>25</v>
      </c>
      <c r="C17" s="74" t="n">
        <v>2152</v>
      </c>
      <c r="D17" s="74" t="n">
        <v>1482</v>
      </c>
      <c r="E17" s="74" t="n">
        <v>100</v>
      </c>
      <c r="F17" s="74" t="n">
        <v>36</v>
      </c>
      <c r="G17" s="74" t="n">
        <v>1</v>
      </c>
      <c r="H17" s="74" t="n">
        <v>1</v>
      </c>
      <c r="I17" s="74" t="n">
        <v>3797</v>
      </c>
    </row>
    <row r="18">
      <c r="A18" s="74" t="s">
        <v>40</v>
      </c>
      <c r="B18" s="74" t="n">
        <v>288</v>
      </c>
      <c r="C18" s="74" t="n">
        <v>1790</v>
      </c>
      <c r="D18" s="74" t="n">
        <v>1561</v>
      </c>
      <c r="E18" s="74" t="n">
        <v>121</v>
      </c>
      <c r="F18" s="74" t="n">
        <v>47</v>
      </c>
      <c r="G18" s="74" t="n">
        <v>2</v>
      </c>
      <c r="H18" s="74" t="n">
        <v>3</v>
      </c>
      <c r="I18" s="74" t="n">
        <v>3812</v>
      </c>
    </row>
    <row r="19">
      <c r="A19" s="74" t="s">
        <v>41</v>
      </c>
      <c r="B19" s="74" t="n">
        <v>356</v>
      </c>
      <c r="C19" s="74" t="n">
        <v>2538</v>
      </c>
      <c r="D19" s="74" t="n">
        <v>1587</v>
      </c>
      <c r="E19" s="74" t="n">
        <v>82</v>
      </c>
      <c r="F19" s="74" t="n">
        <v>42</v>
      </c>
      <c r="G19" s="74" t="n">
        <v>1</v>
      </c>
      <c r="H19" s="74" t="n">
        <v>5</v>
      </c>
      <c r="I19" s="74" t="n">
        <v>4611</v>
      </c>
    </row>
    <row r="20">
      <c r="A20" s="74" t="s">
        <v>42</v>
      </c>
      <c r="B20" s="74" t="n">
        <v>304</v>
      </c>
      <c r="C20" s="74" t="n">
        <v>1870</v>
      </c>
      <c r="D20" s="74" t="n">
        <v>1235</v>
      </c>
      <c r="E20" s="74" t="n">
        <v>103</v>
      </c>
      <c r="F20" s="74" t="n">
        <v>22</v>
      </c>
      <c r="G20" s="74" t="n">
        <v>1</v>
      </c>
      <c r="H20" s="74" t="n">
        <v>3</v>
      </c>
      <c r="I20" s="74" t="n">
        <v>3538</v>
      </c>
    </row>
    <row r="21">
      <c r="A21" s="74" t="s">
        <v>43</v>
      </c>
      <c r="B21" s="74" t="n">
        <v>19</v>
      </c>
      <c r="C21" s="74" t="n">
        <v>1790</v>
      </c>
      <c r="D21" s="74" t="n">
        <v>1192</v>
      </c>
      <c r="E21" s="74" t="n">
        <v>76</v>
      </c>
      <c r="F21" s="74" t="n">
        <v>32</v>
      </c>
      <c r="G21" s="74" t="n">
        <v>1</v>
      </c>
      <c r="H21" s="74" t="n">
        <v>3</v>
      </c>
      <c r="I21" s="74" t="n">
        <v>3113</v>
      </c>
    </row>
    <row r="22">
      <c r="A22" s="74" t="s">
        <v>44</v>
      </c>
      <c r="B22" s="74" t="n">
        <v>484</v>
      </c>
      <c r="C22" s="74" t="n">
        <v>2176</v>
      </c>
      <c r="D22" s="74" t="n">
        <v>887</v>
      </c>
      <c r="E22" s="74" t="n">
        <v>102</v>
      </c>
      <c r="F22" s="74" t="n">
        <v>45</v>
      </c>
      <c r="G22" s="74" t="n">
        <v>2</v>
      </c>
      <c r="H22" s="74" t="n">
        <v>1</v>
      </c>
      <c r="I22" s="74" t="n">
        <v>3697</v>
      </c>
    </row>
    <row r="23">
      <c r="A23" s="74" t="s">
        <v>45</v>
      </c>
      <c r="B23" s="74" t="n">
        <v>201</v>
      </c>
      <c r="C23" s="74" t="n">
        <v>1877</v>
      </c>
      <c r="D23" s="74" t="n">
        <v>1212</v>
      </c>
      <c r="E23" s="74" t="n">
        <v>112</v>
      </c>
      <c r="F23" s="74" t="n">
        <v>36</v>
      </c>
      <c r="G23" s="74" t="n">
        <v>0</v>
      </c>
      <c r="H23" s="74" t="n">
        <v>0</v>
      </c>
      <c r="I23" s="74" t="n">
        <v>3438</v>
      </c>
    </row>
    <row r="24">
      <c r="A24" s="74" t="s">
        <v>46</v>
      </c>
      <c r="B24" s="74" t="n">
        <v>278</v>
      </c>
      <c r="C24" s="74" t="n">
        <v>1859</v>
      </c>
      <c r="D24" s="74" t="n">
        <v>1087</v>
      </c>
      <c r="E24" s="74" t="n">
        <v>118</v>
      </c>
      <c r="F24" s="74" t="n">
        <v>14</v>
      </c>
      <c r="G24" s="74" t="n">
        <v>0</v>
      </c>
      <c r="H24" s="74" t="n">
        <v>0</v>
      </c>
      <c r="I24" s="74" t="n">
        <v>3356</v>
      </c>
    </row>
    <row r="25">
      <c r="A25" s="74" t="s">
        <v>47</v>
      </c>
      <c r="B25" s="74" t="n">
        <v>353</v>
      </c>
      <c r="C25" s="74" t="n">
        <v>2248</v>
      </c>
      <c r="D25" s="74" t="n">
        <v>1271</v>
      </c>
      <c r="E25" s="74" t="n">
        <v>150</v>
      </c>
      <c r="F25" s="74" t="n">
        <v>14</v>
      </c>
      <c r="G25" s="74" t="n">
        <v>2</v>
      </c>
      <c r="H25" s="74" t="n">
        <v>0</v>
      </c>
      <c r="I25" s="74" t="n">
        <v>4038</v>
      </c>
    </row>
    <row r="26">
      <c r="A26" s="74" t="s">
        <v>48</v>
      </c>
      <c r="B26" s="74" t="n">
        <v>223</v>
      </c>
      <c r="C26" s="74" t="n">
        <v>2229</v>
      </c>
      <c r="D26" s="74" t="n">
        <v>1367</v>
      </c>
      <c r="E26" s="74" t="n">
        <v>145</v>
      </c>
      <c r="F26" s="74" t="n">
        <v>63</v>
      </c>
      <c r="G26" s="74" t="n">
        <v>0</v>
      </c>
      <c r="H26" s="74" t="n">
        <v>0</v>
      </c>
      <c r="I26" s="74" t="n">
        <v>4027</v>
      </c>
    </row>
    <row r="27">
      <c r="A27" s="74" t="s">
        <v>49</v>
      </c>
      <c r="B27" s="74" t="n">
        <v>178</v>
      </c>
      <c r="C27" s="74" t="n">
        <v>2187</v>
      </c>
      <c r="D27" s="74" t="n">
        <v>1275</v>
      </c>
      <c r="E27" s="74" t="n">
        <v>142</v>
      </c>
      <c r="F27" s="74" t="n">
        <v>53</v>
      </c>
      <c r="G27" s="74" t="n">
        <v>1</v>
      </c>
      <c r="H27" s="74" t="n">
        <v>0</v>
      </c>
      <c r="I27" s="74" t="n">
        <v>3836</v>
      </c>
    </row>
    <row r="28">
      <c r="A28" s="74" t="s">
        <v>50</v>
      </c>
      <c r="B28" s="74" t="n">
        <v>181</v>
      </c>
      <c r="C28" s="74" t="n">
        <v>2236</v>
      </c>
      <c r="D28" s="74" t="n">
        <v>1517</v>
      </c>
      <c r="E28" s="74" t="n">
        <v>161</v>
      </c>
      <c r="F28" s="74" t="n">
        <v>41</v>
      </c>
      <c r="G28" s="74" t="n">
        <v>0</v>
      </c>
      <c r="H28" s="74" t="n">
        <v>0</v>
      </c>
      <c r="I28" s="74" t="n">
        <v>4136</v>
      </c>
    </row>
    <row r="29">
      <c r="A29" s="74" t="s">
        <v>51</v>
      </c>
      <c r="B29" s="74" t="n">
        <v>205</v>
      </c>
      <c r="C29" s="74" t="n">
        <v>2423</v>
      </c>
      <c r="D29" s="74" t="n">
        <v>1388</v>
      </c>
      <c r="E29" s="74" t="n">
        <v>146</v>
      </c>
      <c r="F29" s="74" t="n">
        <v>28</v>
      </c>
      <c r="G29" s="74" t="n">
        <v>0</v>
      </c>
      <c r="H29" s="74" t="n">
        <v>0</v>
      </c>
      <c r="I29" s="74" t="n">
        <v>4190</v>
      </c>
    </row>
    <row r="30">
      <c r="A30" s="74" t="s">
        <v>52</v>
      </c>
      <c r="B30" s="74" t="n">
        <v>395</v>
      </c>
      <c r="C30" s="74" t="n">
        <v>2013</v>
      </c>
      <c r="D30" s="74" t="n">
        <v>1328</v>
      </c>
      <c r="E30" s="74" t="n">
        <v>143</v>
      </c>
      <c r="F30" s="74" t="n">
        <v>40</v>
      </c>
      <c r="G30" s="74" t="n">
        <v>0</v>
      </c>
      <c r="H30" s="74" t="n">
        <v>0</v>
      </c>
      <c r="I30" s="74" t="n">
        <v>3919</v>
      </c>
    </row>
    <row r="31">
      <c r="A31" s="74" t="s">
        <v>53</v>
      </c>
      <c r="B31" s="74" t="n">
        <v>529</v>
      </c>
      <c r="C31" s="74" t="n">
        <v>3188</v>
      </c>
      <c r="D31" s="74" t="n">
        <v>1419</v>
      </c>
      <c r="E31" s="74" t="n">
        <v>173</v>
      </c>
      <c r="F31" s="74" t="n">
        <v>30</v>
      </c>
      <c r="G31" s="74" t="n">
        <v>0</v>
      </c>
      <c r="H31" s="74" t="n">
        <v>0</v>
      </c>
      <c r="I31" s="74" t="n">
        <v>5339</v>
      </c>
    </row>
    <row r="32">
      <c r="A32" s="74" t="s">
        <v>54</v>
      </c>
      <c r="B32" s="74" t="n">
        <v>394</v>
      </c>
      <c r="C32" s="74" t="n">
        <v>2516</v>
      </c>
      <c r="D32" s="74" t="n">
        <v>1247</v>
      </c>
      <c r="E32" s="74" t="n">
        <v>172</v>
      </c>
      <c r="F32" s="74" t="n">
        <v>30</v>
      </c>
      <c r="G32" s="74" t="n">
        <v>0</v>
      </c>
      <c r="H32" s="74" t="n">
        <v>0</v>
      </c>
      <c r="I32" s="74" t="n">
        <v>4359</v>
      </c>
    </row>
    <row r="33">
      <c r="A33" s="74" t="s">
        <v>55</v>
      </c>
      <c r="B33" s="74" t="n">
        <v>555</v>
      </c>
      <c r="C33" s="74" t="n">
        <v>2670</v>
      </c>
      <c r="D33" s="74" t="n">
        <v>1161</v>
      </c>
      <c r="E33" s="74" t="n">
        <v>139</v>
      </c>
      <c r="F33" s="74" t="n">
        <v>24</v>
      </c>
      <c r="G33" s="74" t="n">
        <v>0</v>
      </c>
      <c r="H33" s="74" t="n">
        <v>0</v>
      </c>
      <c r="I33" s="74" t="n">
        <v>4549</v>
      </c>
    </row>
    <row r="34">
      <c r="A34" s="74" t="s">
        <v>56</v>
      </c>
      <c r="B34" s="74" t="n">
        <v>548</v>
      </c>
      <c r="C34" s="74" t="n">
        <v>3239</v>
      </c>
      <c r="D34" s="74" t="n">
        <v>1246</v>
      </c>
      <c r="E34" s="74" t="n">
        <v>147</v>
      </c>
      <c r="F34" s="74" t="n">
        <v>30</v>
      </c>
      <c r="G34" s="74" t="n">
        <v>0</v>
      </c>
      <c r="H34" s="74" t="n">
        <v>0</v>
      </c>
      <c r="I34" s="74" t="n">
        <v>5210</v>
      </c>
    </row>
    <row r="35">
      <c r="A35" s="75" t="s">
        <v>57</v>
      </c>
      <c r="B35" s="75" t="n">
        <v>266</v>
      </c>
      <c r="C35" s="75" t="n">
        <v>2891</v>
      </c>
      <c r="D35" s="75" t="n">
        <v>840</v>
      </c>
      <c r="E35" s="75" t="n">
        <v>170</v>
      </c>
      <c r="F35" s="75" t="n">
        <v>25</v>
      </c>
      <c r="G35" s="75" t="n">
        <v>0</v>
      </c>
      <c r="H35" s="75" t="n">
        <v>0</v>
      </c>
      <c r="I35" s="75" t="n">
        <v>4192</v>
      </c>
    </row>
    <row r="36" ht="22.5" customHeight="1">
      <c r="A36" s="28" t="s">
        <v>59</v>
      </c>
      <c r="B36" s="28"/>
      <c r="C36" s="28"/>
      <c r="D36" s="28"/>
      <c r="E36" s="28"/>
      <c r="F36" s="28"/>
      <c r="G36" s="28"/>
      <c r="H36" s="28"/>
      <c r="I36" s="28"/>
    </row>
    <row r="37">
      <c r="A37" s="28" t="s">
        <v>61</v>
      </c>
      <c r="B37" s="28"/>
      <c r="C37" s="28"/>
      <c r="D37" s="28"/>
      <c r="E37" s="28"/>
      <c r="F37" s="28"/>
      <c r="G37" s="28"/>
      <c r="H37" s="28"/>
      <c r="I37" s="28"/>
    </row>
  </sheetData>
  <sheetProtection sheet="1"/>
  <mergeCells count="3">
    <mergeCell ref="B1:E1"/>
    <mergeCell ref="A36:I36"/>
    <mergeCell ref="A37:I37"/>
  </mergeCells>
  <hyperlinks>
    <hyperlink ref="A7" r:id="rId1h"/>
  </hyperlinks>
  <pageMargins left="0.7" right="0.7" top="0.75" bottom="0.75" header="0.3" footer="0.3"/>
  <pageSetup paperSize="9" orientation="portrait" r:id="rId2"/>
  <drawing r:id="rId1"/>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598</v>
      </c>
    </row>
    <row r="6" ht="15.95" customHeight="1">
      <c r="A6" s="16" t="s">
        <v>27</v>
      </c>
    </row>
    <row r="7" ht="15" customHeight="1">
      <c r="A7" s="9" t="s">
        <v>25</v>
      </c>
    </row>
    <row r="9">
      <c r="A9" s="23"/>
      <c r="B9" s="23"/>
      <c r="C9" s="23"/>
      <c r="D9" s="23"/>
      <c r="E9" s="23"/>
      <c r="F9" s="23"/>
      <c r="G9" s="23"/>
    </row>
    <row r="10">
      <c r="A10" s="76" t="s">
        <v>99</v>
      </c>
      <c r="B10" s="76" t="s">
        <v>237</v>
      </c>
      <c r="C10" s="26" t="s">
        <v>33</v>
      </c>
      <c r="D10" s="26" t="s">
        <v>34</v>
      </c>
      <c r="E10" s="26" t="s">
        <v>45</v>
      </c>
      <c r="F10" s="26" t="s">
        <v>100</v>
      </c>
      <c r="G10" s="26" t="s">
        <v>101</v>
      </c>
    </row>
    <row r="11">
      <c r="A11" s="28" t="s">
        <v>103</v>
      </c>
      <c r="B11" s="76" t="s">
        <v>326</v>
      </c>
      <c r="C11" s="76" t="n">
        <v>1607</v>
      </c>
      <c r="D11" s="76" t="n">
        <v>1076</v>
      </c>
      <c r="E11" s="76" t="n">
        <v>1504</v>
      </c>
      <c r="F11" s="76" t="n">
        <v>1607</v>
      </c>
      <c r="G11" s="76" t="n">
        <v>21112</v>
      </c>
    </row>
    <row r="12">
      <c r="A12" s="28" t="s">
        <v>103</v>
      </c>
      <c r="B12" s="76" t="s">
        <v>243</v>
      </c>
      <c r="C12" s="76" t="n">
        <v>94</v>
      </c>
      <c r="D12" s="76" t="n">
        <v>138</v>
      </c>
      <c r="E12" s="76" t="n">
        <v>326</v>
      </c>
      <c r="F12" s="76" t="n">
        <v>94</v>
      </c>
      <c r="G12" s="76" t="n">
        <v>4520</v>
      </c>
    </row>
    <row r="13">
      <c r="A13" s="28" t="s">
        <v>103</v>
      </c>
      <c r="B13" s="76" t="s">
        <v>599</v>
      </c>
      <c r="C13" s="76" t="n">
        <v>10</v>
      </c>
      <c r="D13" s="76" t="n">
        <v>11</v>
      </c>
      <c r="E13" s="76" t="n">
        <v>0</v>
      </c>
      <c r="F13" s="76" t="n">
        <v>10</v>
      </c>
      <c r="G13" s="76" t="n">
        <v>39</v>
      </c>
    </row>
    <row r="14">
      <c r="A14" s="28" t="s">
        <v>103</v>
      </c>
      <c r="B14" s="76" t="s">
        <v>327</v>
      </c>
      <c r="C14" s="76" t="n">
        <v>10</v>
      </c>
      <c r="D14" s="76" t="n">
        <v>31</v>
      </c>
      <c r="E14" s="76" t="n">
        <v>16</v>
      </c>
      <c r="F14" s="76" t="n">
        <v>10</v>
      </c>
      <c r="G14" s="76" t="n">
        <v>175</v>
      </c>
    </row>
    <row r="15">
      <c r="A15" s="28" t="s">
        <v>103</v>
      </c>
      <c r="B15" s="76" t="s">
        <v>245</v>
      </c>
      <c r="C15" s="76" t="n">
        <v>9</v>
      </c>
      <c r="D15" s="76" t="n">
        <v>7</v>
      </c>
      <c r="E15" s="76" t="n">
        <v>33</v>
      </c>
      <c r="F15" s="76" t="n">
        <v>9</v>
      </c>
      <c r="G15" s="76" t="n">
        <v>367</v>
      </c>
    </row>
    <row r="16">
      <c r="A16" s="28" t="s">
        <v>103</v>
      </c>
      <c r="B16" s="76" t="s">
        <v>32</v>
      </c>
      <c r="C16" s="76" t="n">
        <v>1730</v>
      </c>
      <c r="D16" s="76" t="n">
        <v>1263</v>
      </c>
      <c r="E16" s="76" t="n">
        <v>1879</v>
      </c>
      <c r="F16" s="76" t="n">
        <v>1730</v>
      </c>
      <c r="G16" s="76" t="n">
        <v>26213</v>
      </c>
    </row>
    <row r="17">
      <c r="A17" s="28" t="s">
        <v>141</v>
      </c>
      <c r="B17" s="76" t="s">
        <v>332</v>
      </c>
      <c r="C17" s="76" t="n">
        <v>168</v>
      </c>
      <c r="D17" s="76" t="n">
        <v>177</v>
      </c>
      <c r="E17" s="76" t="n">
        <v>204</v>
      </c>
      <c r="F17" s="76" t="n">
        <v>168</v>
      </c>
      <c r="G17" s="76" t="n">
        <v>2648</v>
      </c>
    </row>
    <row r="18">
      <c r="A18" s="28" t="s">
        <v>141</v>
      </c>
      <c r="B18" s="76" t="s">
        <v>356</v>
      </c>
      <c r="C18" s="76" t="n">
        <v>106</v>
      </c>
      <c r="D18" s="76" t="n">
        <v>85</v>
      </c>
      <c r="E18" s="76" t="n">
        <v>0</v>
      </c>
      <c r="F18" s="76" t="n">
        <v>106</v>
      </c>
      <c r="G18" s="76" t="n">
        <v>191</v>
      </c>
    </row>
    <row r="19">
      <c r="A19" s="28" t="s">
        <v>141</v>
      </c>
      <c r="B19" s="76" t="s">
        <v>311</v>
      </c>
      <c r="C19" s="76" t="n">
        <v>21</v>
      </c>
      <c r="D19" s="76" t="n">
        <v>21</v>
      </c>
      <c r="E19" s="76" t="n">
        <v>13</v>
      </c>
      <c r="F19" s="76" t="n">
        <v>21</v>
      </c>
      <c r="G19" s="76" t="n">
        <v>202</v>
      </c>
    </row>
    <row r="20">
      <c r="A20" s="28" t="s">
        <v>141</v>
      </c>
      <c r="B20" s="76" t="s">
        <v>245</v>
      </c>
      <c r="C20" s="76" t="n">
        <v>0</v>
      </c>
      <c r="D20" s="76" t="n">
        <v>0</v>
      </c>
      <c r="E20" s="76" t="n">
        <v>41</v>
      </c>
      <c r="F20" s="76" t="n">
        <v>0</v>
      </c>
      <c r="G20" s="76" t="n">
        <v>407</v>
      </c>
    </row>
    <row r="21">
      <c r="A21" s="28" t="s">
        <v>141</v>
      </c>
      <c r="B21" s="76" t="s">
        <v>32</v>
      </c>
      <c r="C21" s="76" t="n">
        <v>295</v>
      </c>
      <c r="D21" s="76" t="n">
        <v>283</v>
      </c>
      <c r="E21" s="76" t="n">
        <v>258</v>
      </c>
      <c r="F21" s="76" t="n">
        <v>295</v>
      </c>
      <c r="G21" s="76" t="n">
        <v>3448</v>
      </c>
    </row>
    <row r="22">
      <c r="A22" s="28" t="s">
        <v>113</v>
      </c>
      <c r="B22" s="76" t="s">
        <v>264</v>
      </c>
      <c r="C22" s="76" t="n">
        <v>220</v>
      </c>
      <c r="D22" s="76" t="n">
        <v>83</v>
      </c>
      <c r="E22" s="76" t="n">
        <v>128</v>
      </c>
      <c r="F22" s="76" t="n">
        <v>220</v>
      </c>
      <c r="G22" s="76" t="n">
        <v>2296</v>
      </c>
    </row>
    <row r="23">
      <c r="A23" s="28" t="s">
        <v>113</v>
      </c>
      <c r="B23" s="76" t="s">
        <v>245</v>
      </c>
      <c r="C23" s="76" t="n">
        <v>0</v>
      </c>
      <c r="D23" s="76" t="n">
        <v>78</v>
      </c>
      <c r="E23" s="76" t="n">
        <v>93</v>
      </c>
      <c r="F23" s="76" t="n">
        <v>0</v>
      </c>
      <c r="G23" s="76" t="n">
        <v>917</v>
      </c>
    </row>
    <row r="24">
      <c r="A24" s="28" t="s">
        <v>113</v>
      </c>
      <c r="B24" s="76" t="s">
        <v>32</v>
      </c>
      <c r="C24" s="76" t="n">
        <v>220</v>
      </c>
      <c r="D24" s="76" t="n">
        <v>161</v>
      </c>
      <c r="E24" s="76" t="n">
        <v>221</v>
      </c>
      <c r="F24" s="76" t="n">
        <v>220</v>
      </c>
      <c r="G24" s="76" t="n">
        <v>3213</v>
      </c>
    </row>
    <row r="25">
      <c r="A25" s="28" t="s">
        <v>115</v>
      </c>
      <c r="B25" s="76" t="s">
        <v>328</v>
      </c>
      <c r="C25" s="76" t="n">
        <v>185</v>
      </c>
      <c r="D25" s="76" t="n">
        <v>265</v>
      </c>
      <c r="E25" s="76" t="n">
        <v>392</v>
      </c>
      <c r="F25" s="76" t="n">
        <v>185</v>
      </c>
      <c r="G25" s="76" t="n">
        <v>3732</v>
      </c>
    </row>
    <row r="26">
      <c r="A26" s="28" t="s">
        <v>115</v>
      </c>
      <c r="B26" s="76" t="s">
        <v>265</v>
      </c>
      <c r="C26" s="76" t="n">
        <v>17</v>
      </c>
      <c r="D26" s="76" t="n">
        <v>8</v>
      </c>
      <c r="E26" s="76" t="n">
        <v>24</v>
      </c>
      <c r="F26" s="76" t="n">
        <v>17</v>
      </c>
      <c r="G26" s="76" t="n">
        <v>304</v>
      </c>
    </row>
    <row r="27">
      <c r="A27" s="28" t="s">
        <v>115</v>
      </c>
      <c r="B27" s="76" t="s">
        <v>245</v>
      </c>
      <c r="C27" s="76" t="n">
        <v>13</v>
      </c>
      <c r="D27" s="76" t="n">
        <v>24</v>
      </c>
      <c r="E27" s="76" t="n">
        <v>18</v>
      </c>
      <c r="F27" s="76" t="n">
        <v>13</v>
      </c>
      <c r="G27" s="76" t="n">
        <v>137</v>
      </c>
    </row>
    <row r="28">
      <c r="A28" s="28" t="s">
        <v>115</v>
      </c>
      <c r="B28" s="76" t="s">
        <v>32</v>
      </c>
      <c r="C28" s="76" t="n">
        <v>215</v>
      </c>
      <c r="D28" s="76" t="n">
        <v>297</v>
      </c>
      <c r="E28" s="76" t="n">
        <v>434</v>
      </c>
      <c r="F28" s="76" t="n">
        <v>215</v>
      </c>
      <c r="G28" s="76" t="n">
        <v>4173</v>
      </c>
    </row>
    <row r="29">
      <c r="A29" s="28" t="s">
        <v>117</v>
      </c>
      <c r="B29" s="76" t="s">
        <v>359</v>
      </c>
      <c r="C29" s="76" t="n">
        <v>84</v>
      </c>
      <c r="D29" s="76" t="n">
        <v>101</v>
      </c>
      <c r="E29" s="76" t="n">
        <v>132</v>
      </c>
      <c r="F29" s="76" t="n">
        <v>84</v>
      </c>
      <c r="G29" s="76" t="n">
        <v>1106</v>
      </c>
    </row>
    <row r="30">
      <c r="A30" s="28" t="s">
        <v>117</v>
      </c>
      <c r="B30" s="76" t="s">
        <v>403</v>
      </c>
      <c r="C30" s="76" t="n">
        <v>13</v>
      </c>
      <c r="D30" s="76" t="n">
        <v>5</v>
      </c>
      <c r="E30" s="76" t="n">
        <v>21</v>
      </c>
      <c r="F30" s="76" t="n">
        <v>13</v>
      </c>
      <c r="G30" s="76" t="n">
        <v>174</v>
      </c>
    </row>
    <row r="31">
      <c r="A31" s="28" t="s">
        <v>117</v>
      </c>
      <c r="B31" s="76" t="s">
        <v>245</v>
      </c>
      <c r="C31" s="76" t="n">
        <v>1</v>
      </c>
      <c r="D31" s="76" t="n">
        <v>0</v>
      </c>
      <c r="E31" s="76" t="n">
        <v>0</v>
      </c>
      <c r="F31" s="76" t="n">
        <v>1</v>
      </c>
      <c r="G31" s="76" t="n">
        <v>15</v>
      </c>
    </row>
    <row r="32">
      <c r="A32" s="28" t="s">
        <v>117</v>
      </c>
      <c r="B32" s="76" t="s">
        <v>32</v>
      </c>
      <c r="C32" s="76" t="n">
        <v>98</v>
      </c>
      <c r="D32" s="76" t="n">
        <v>106</v>
      </c>
      <c r="E32" s="76" t="n">
        <v>153</v>
      </c>
      <c r="F32" s="76" t="n">
        <v>98</v>
      </c>
      <c r="G32" s="76" t="n">
        <v>1295</v>
      </c>
    </row>
    <row r="33">
      <c r="A33" s="28" t="s">
        <v>183</v>
      </c>
      <c r="B33" s="76" t="s">
        <v>368</v>
      </c>
      <c r="C33" s="76" t="n">
        <v>92</v>
      </c>
      <c r="D33" s="76" t="n">
        <v>165</v>
      </c>
      <c r="E33" s="76" t="n">
        <v>90</v>
      </c>
      <c r="F33" s="76" t="n">
        <v>92</v>
      </c>
      <c r="G33" s="76" t="n">
        <v>1300</v>
      </c>
    </row>
    <row r="34">
      <c r="A34" s="28" t="s">
        <v>183</v>
      </c>
      <c r="B34" s="76" t="s">
        <v>245</v>
      </c>
      <c r="C34" s="76" t="n">
        <v>1</v>
      </c>
      <c r="D34" s="76" t="n">
        <v>0</v>
      </c>
      <c r="E34" s="76" t="n">
        <v>0</v>
      </c>
      <c r="F34" s="76" t="n">
        <v>1</v>
      </c>
      <c r="G34" s="76" t="n">
        <v>1</v>
      </c>
    </row>
    <row r="35">
      <c r="A35" s="28" t="s">
        <v>183</v>
      </c>
      <c r="B35" s="76" t="s">
        <v>32</v>
      </c>
      <c r="C35" s="76" t="n">
        <v>93</v>
      </c>
      <c r="D35" s="76" t="n">
        <v>165</v>
      </c>
      <c r="E35" s="76" t="n">
        <v>90</v>
      </c>
      <c r="F35" s="76" t="n">
        <v>93</v>
      </c>
      <c r="G35" s="76" t="n">
        <v>1301</v>
      </c>
    </row>
    <row r="36">
      <c r="A36" s="28" t="s">
        <v>145</v>
      </c>
      <c r="B36" s="76" t="s">
        <v>376</v>
      </c>
      <c r="C36" s="76" t="n">
        <v>18</v>
      </c>
      <c r="D36" s="76" t="n">
        <v>26</v>
      </c>
      <c r="E36" s="76" t="n">
        <v>7</v>
      </c>
      <c r="F36" s="76" t="n">
        <v>18</v>
      </c>
      <c r="G36" s="76" t="n">
        <v>118</v>
      </c>
    </row>
    <row r="37">
      <c r="A37" s="28" t="s">
        <v>145</v>
      </c>
      <c r="B37" s="76" t="s">
        <v>245</v>
      </c>
      <c r="C37" s="76" t="n">
        <v>18</v>
      </c>
      <c r="D37" s="76" t="n">
        <v>24</v>
      </c>
      <c r="E37" s="76" t="n">
        <v>27</v>
      </c>
      <c r="F37" s="76" t="n">
        <v>18</v>
      </c>
      <c r="G37" s="76" t="n">
        <v>291</v>
      </c>
    </row>
    <row r="38">
      <c r="A38" s="28" t="s">
        <v>145</v>
      </c>
      <c r="B38" s="76" t="s">
        <v>32</v>
      </c>
      <c r="C38" s="76" t="n">
        <v>36</v>
      </c>
      <c r="D38" s="76" t="n">
        <v>50</v>
      </c>
      <c r="E38" s="76" t="n">
        <v>34</v>
      </c>
      <c r="F38" s="76" t="n">
        <v>36</v>
      </c>
      <c r="G38" s="76" t="n">
        <v>409</v>
      </c>
    </row>
    <row r="39">
      <c r="A39" s="28" t="s">
        <v>107</v>
      </c>
      <c r="B39" s="76" t="s">
        <v>344</v>
      </c>
      <c r="C39" s="76" t="n">
        <v>30</v>
      </c>
      <c r="D39" s="76" t="n">
        <v>31</v>
      </c>
      <c r="E39" s="76" t="n">
        <v>74</v>
      </c>
      <c r="F39" s="76" t="n">
        <v>30</v>
      </c>
      <c r="G39" s="76" t="n">
        <v>547</v>
      </c>
    </row>
    <row r="40">
      <c r="A40" s="28" t="s">
        <v>107</v>
      </c>
      <c r="B40" s="76" t="s">
        <v>32</v>
      </c>
      <c r="C40" s="76" t="n">
        <v>30</v>
      </c>
      <c r="D40" s="76" t="n">
        <v>31</v>
      </c>
      <c r="E40" s="76" t="n">
        <v>74</v>
      </c>
      <c r="F40" s="76" t="n">
        <v>30</v>
      </c>
      <c r="G40" s="76" t="n">
        <v>547</v>
      </c>
    </row>
    <row r="41">
      <c r="A41" s="28" t="s">
        <v>181</v>
      </c>
      <c r="B41" s="76" t="s">
        <v>365</v>
      </c>
      <c r="C41" s="76" t="n">
        <v>22</v>
      </c>
      <c r="D41" s="76" t="n">
        <v>34</v>
      </c>
      <c r="E41" s="76" t="n">
        <v>29</v>
      </c>
      <c r="F41" s="76" t="n">
        <v>22</v>
      </c>
      <c r="G41" s="76" t="n">
        <v>401</v>
      </c>
    </row>
    <row r="42">
      <c r="A42" s="28" t="s">
        <v>181</v>
      </c>
      <c r="B42" s="76" t="s">
        <v>245</v>
      </c>
      <c r="C42" s="76" t="n">
        <v>5</v>
      </c>
      <c r="D42" s="76" t="n">
        <v>7</v>
      </c>
      <c r="E42" s="76" t="n">
        <v>0</v>
      </c>
      <c r="F42" s="76" t="n">
        <v>5</v>
      </c>
      <c r="G42" s="76" t="n">
        <v>59</v>
      </c>
    </row>
    <row r="43">
      <c r="A43" s="28" t="s">
        <v>181</v>
      </c>
      <c r="B43" s="76" t="s">
        <v>32</v>
      </c>
      <c r="C43" s="76" t="n">
        <v>27</v>
      </c>
      <c r="D43" s="76" t="n">
        <v>41</v>
      </c>
      <c r="E43" s="76" t="n">
        <v>29</v>
      </c>
      <c r="F43" s="76" t="n">
        <v>27</v>
      </c>
      <c r="G43" s="76" t="n">
        <v>460</v>
      </c>
    </row>
    <row r="44">
      <c r="A44" s="28" t="s">
        <v>199</v>
      </c>
      <c r="B44" s="76" t="s">
        <v>245</v>
      </c>
      <c r="C44" s="76" t="n">
        <v>14</v>
      </c>
      <c r="D44" s="76" t="n">
        <v>37</v>
      </c>
      <c r="E44" s="76" t="n">
        <v>3</v>
      </c>
      <c r="F44" s="76" t="n">
        <v>14</v>
      </c>
      <c r="G44" s="76" t="n">
        <v>211</v>
      </c>
    </row>
    <row r="45">
      <c r="A45" s="28" t="s">
        <v>199</v>
      </c>
      <c r="B45" s="76" t="s">
        <v>32</v>
      </c>
      <c r="C45" s="76" t="n">
        <v>14</v>
      </c>
      <c r="D45" s="76" t="n">
        <v>37</v>
      </c>
      <c r="E45" s="76" t="n">
        <v>3</v>
      </c>
      <c r="F45" s="76" t="n">
        <v>14</v>
      </c>
      <c r="G45" s="76" t="n">
        <v>211</v>
      </c>
    </row>
    <row r="46">
      <c r="A46" s="28" t="s">
        <v>323</v>
      </c>
      <c r="B46" s="76" t="s">
        <v>32</v>
      </c>
      <c r="C46" s="76" t="n">
        <v>86</v>
      </c>
      <c r="D46" s="76" t="n">
        <v>140</v>
      </c>
      <c r="E46" s="76" t="n">
        <v>263</v>
      </c>
      <c r="F46" s="76" t="n">
        <v>86</v>
      </c>
      <c r="G46" s="76" t="n">
        <v>1463</v>
      </c>
    </row>
    <row r="47">
      <c r="A47" s="53" t="s">
        <v>32</v>
      </c>
      <c r="B47" s="77" t="s">
        <v>32</v>
      </c>
      <c r="C47" s="77" t="n">
        <v>2844</v>
      </c>
      <c r="D47" s="77" t="n">
        <v>2574</v>
      </c>
      <c r="E47" s="77" t="n">
        <v>3438</v>
      </c>
      <c r="F47" s="77" t="n">
        <v>2844</v>
      </c>
      <c r="G47" s="77" t="n">
        <v>42733</v>
      </c>
    </row>
    <row r="48">
      <c r="A48" s="28" t="s">
        <v>61</v>
      </c>
      <c r="B48" s="28"/>
      <c r="C48" s="28"/>
      <c r="D48" s="28"/>
      <c r="E48" s="28"/>
      <c r="F48" s="28"/>
      <c r="G48" s="28"/>
    </row>
    <row r="49">
      <c r="A49" s="76"/>
      <c r="B49" s="76"/>
      <c r="C49" s="76"/>
      <c r="D49" s="76"/>
      <c r="E49" s="76"/>
      <c r="F49" s="76"/>
      <c r="G49" s="76"/>
    </row>
  </sheetData>
  <sheetProtection sheet="1"/>
  <mergeCells count="14">
    <mergeCell ref="B1:E1"/>
    <mergeCell ref="A11:A16"/>
    <mergeCell ref="A17:A21"/>
    <mergeCell ref="A22:A24"/>
    <mergeCell ref="A25:A28"/>
    <mergeCell ref="A29:A32"/>
    <mergeCell ref="A33:A35"/>
    <mergeCell ref="A36:A38"/>
    <mergeCell ref="A39:A40"/>
    <mergeCell ref="A41:A43"/>
    <mergeCell ref="A44:A45"/>
    <mergeCell ref="A46:A46"/>
    <mergeCell ref="A47:A47"/>
    <mergeCell ref="A48:G48"/>
  </mergeCells>
  <hyperlinks>
    <hyperlink ref="A7" r:id="rId1h"/>
  </hyperlinks>
  <pageMargins left="0.7" right="0.7" top="0.75" bottom="0.75" header="0.3" footer="0.3"/>
  <pageSetup paperSize="9" orientation="portrait" r:id="rId2"/>
  <drawing r:id="rId1"/>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601</v>
      </c>
    </row>
    <row r="6" ht="15.95" customHeight="1">
      <c r="A6" s="16" t="s">
        <v>27</v>
      </c>
    </row>
    <row r="7" ht="15" customHeight="1">
      <c r="A7" s="9" t="s">
        <v>25</v>
      </c>
    </row>
    <row r="9">
      <c r="A9" s="23"/>
      <c r="B9" s="23"/>
      <c r="C9" s="23"/>
      <c r="D9" s="23"/>
      <c r="E9" s="23"/>
      <c r="F9" s="23"/>
      <c r="G9" s="23"/>
    </row>
    <row r="10">
      <c r="A10" s="78" t="s">
        <v>98</v>
      </c>
      <c r="B10" s="78" t="s">
        <v>99</v>
      </c>
      <c r="C10" s="26" t="s">
        <v>33</v>
      </c>
      <c r="D10" s="26" t="s">
        <v>34</v>
      </c>
      <c r="E10" s="26" t="s">
        <v>45</v>
      </c>
      <c r="F10" s="26" t="s">
        <v>100</v>
      </c>
      <c r="G10" s="26" t="s">
        <v>101</v>
      </c>
    </row>
    <row r="11">
      <c r="A11" s="78" t="s">
        <v>102</v>
      </c>
      <c r="B11" s="78" t="s">
        <v>602</v>
      </c>
      <c r="C11" s="78" t="n">
        <v>851</v>
      </c>
      <c r="D11" s="78" t="n">
        <v>835</v>
      </c>
      <c r="E11" s="78" t="n">
        <v>806</v>
      </c>
      <c r="F11" s="78" t="n">
        <v>851</v>
      </c>
      <c r="G11" s="78" t="n">
        <v>9752</v>
      </c>
    </row>
    <row r="12">
      <c r="A12" s="78" t="s">
        <v>104</v>
      </c>
      <c r="B12" s="78" t="s">
        <v>603</v>
      </c>
      <c r="C12" s="78" t="n">
        <v>621</v>
      </c>
      <c r="D12" s="78" t="n">
        <v>1280</v>
      </c>
      <c r="E12" s="78" t="n">
        <v>1119</v>
      </c>
      <c r="F12" s="78" t="n">
        <v>621</v>
      </c>
      <c r="G12" s="78" t="n">
        <v>12764</v>
      </c>
    </row>
    <row r="13">
      <c r="A13" s="78" t="s">
        <v>106</v>
      </c>
      <c r="B13" s="78" t="s">
        <v>604</v>
      </c>
      <c r="C13" s="78" t="n">
        <v>384</v>
      </c>
      <c r="D13" s="78" t="n">
        <v>434</v>
      </c>
      <c r="E13" s="78" t="n">
        <v>275</v>
      </c>
      <c r="F13" s="78" t="n">
        <v>384</v>
      </c>
      <c r="G13" s="78" t="n">
        <v>5361</v>
      </c>
    </row>
    <row r="14">
      <c r="A14" s="78" t="s">
        <v>108</v>
      </c>
      <c r="B14" s="78" t="s">
        <v>605</v>
      </c>
      <c r="C14" s="78" t="n">
        <v>363</v>
      </c>
      <c r="D14" s="78" t="n">
        <v>373</v>
      </c>
      <c r="E14" s="78" t="n">
        <v>356</v>
      </c>
      <c r="F14" s="78" t="n">
        <v>363</v>
      </c>
      <c r="G14" s="78" t="n">
        <v>4993</v>
      </c>
    </row>
    <row r="15">
      <c r="A15" s="78" t="s">
        <v>110</v>
      </c>
      <c r="B15" s="78" t="s">
        <v>606</v>
      </c>
      <c r="C15" s="78" t="n">
        <v>330</v>
      </c>
      <c r="D15" s="78" t="n">
        <v>29</v>
      </c>
      <c r="E15" s="78" t="n">
        <v>203</v>
      </c>
      <c r="F15" s="78" t="n">
        <v>330</v>
      </c>
      <c r="G15" s="78" t="n">
        <v>2146</v>
      </c>
    </row>
    <row r="16">
      <c r="A16" s="78" t="s">
        <v>112</v>
      </c>
      <c r="B16" s="78" t="s">
        <v>607</v>
      </c>
      <c r="C16" s="78" t="n">
        <v>327</v>
      </c>
      <c r="D16" s="78" t="n">
        <v>223</v>
      </c>
      <c r="E16" s="78" t="n">
        <v>149</v>
      </c>
      <c r="F16" s="78" t="n">
        <v>327</v>
      </c>
      <c r="G16" s="78" t="n">
        <v>2291</v>
      </c>
    </row>
    <row r="17">
      <c r="A17" s="78" t="s">
        <v>114</v>
      </c>
      <c r="B17" s="78" t="s">
        <v>608</v>
      </c>
      <c r="C17" s="78" t="n">
        <v>290</v>
      </c>
      <c r="D17" s="78" t="n">
        <v>241</v>
      </c>
      <c r="E17" s="78" t="n">
        <v>8</v>
      </c>
      <c r="F17" s="78" t="n">
        <v>290</v>
      </c>
      <c r="G17" s="78" t="n">
        <v>2087</v>
      </c>
    </row>
    <row r="18">
      <c r="A18" s="78" t="s">
        <v>116</v>
      </c>
      <c r="B18" s="78" t="s">
        <v>609</v>
      </c>
      <c r="C18" s="78" t="n">
        <v>286</v>
      </c>
      <c r="D18" s="78" t="n">
        <v>280</v>
      </c>
      <c r="E18" s="78" t="n">
        <v>144</v>
      </c>
      <c r="F18" s="78" t="n">
        <v>286</v>
      </c>
      <c r="G18" s="78" t="n">
        <v>2744</v>
      </c>
    </row>
    <row r="19">
      <c r="A19" s="78" t="s">
        <v>118</v>
      </c>
      <c r="B19" s="78" t="s">
        <v>610</v>
      </c>
      <c r="C19" s="78" t="n">
        <v>261</v>
      </c>
      <c r="D19" s="78" t="n">
        <v>300</v>
      </c>
      <c r="E19" s="78" t="n">
        <v>311</v>
      </c>
      <c r="F19" s="78" t="n">
        <v>261</v>
      </c>
      <c r="G19" s="78" t="n">
        <v>3257</v>
      </c>
    </row>
    <row r="20">
      <c r="A20" s="78" t="s">
        <v>120</v>
      </c>
      <c r="B20" s="78" t="s">
        <v>611</v>
      </c>
      <c r="C20" s="78" t="n">
        <v>195</v>
      </c>
      <c r="D20" s="78" t="n">
        <v>189</v>
      </c>
      <c r="E20" s="78" t="n">
        <v>386</v>
      </c>
      <c r="F20" s="78" t="n">
        <v>195</v>
      </c>
      <c r="G20" s="78" t="n">
        <v>2903</v>
      </c>
    </row>
    <row r="21">
      <c r="A21" s="78" t="s">
        <v>122</v>
      </c>
      <c r="B21" s="78" t="s">
        <v>612</v>
      </c>
      <c r="C21" s="78" t="n">
        <v>188</v>
      </c>
      <c r="D21" s="78" t="n">
        <v>0</v>
      </c>
      <c r="E21" s="78" t="n">
        <v>64</v>
      </c>
      <c r="F21" s="78" t="n">
        <v>188</v>
      </c>
      <c r="G21" s="78" t="n">
        <v>240</v>
      </c>
    </row>
    <row r="22">
      <c r="A22" s="78" t="s">
        <v>124</v>
      </c>
      <c r="B22" s="78" t="s">
        <v>613</v>
      </c>
      <c r="C22" s="78" t="n">
        <v>173</v>
      </c>
      <c r="D22" s="78" t="n">
        <v>14</v>
      </c>
      <c r="E22" s="78" t="n">
        <v>291</v>
      </c>
      <c r="F22" s="78" t="n">
        <v>173</v>
      </c>
      <c r="G22" s="78" t="n">
        <v>1793</v>
      </c>
    </row>
    <row r="23">
      <c r="A23" s="78" t="s">
        <v>126</v>
      </c>
      <c r="B23" s="78" t="s">
        <v>614</v>
      </c>
      <c r="C23" s="78" t="n">
        <v>151</v>
      </c>
      <c r="D23" s="78" t="n">
        <v>135</v>
      </c>
      <c r="E23" s="78" t="n">
        <v>97</v>
      </c>
      <c r="F23" s="78" t="n">
        <v>151</v>
      </c>
      <c r="G23" s="78" t="n">
        <v>1661</v>
      </c>
    </row>
    <row r="24">
      <c r="A24" s="78" t="s">
        <v>128</v>
      </c>
      <c r="B24" s="78" t="s">
        <v>615</v>
      </c>
      <c r="C24" s="78" t="n">
        <v>149</v>
      </c>
      <c r="D24" s="78" t="n">
        <v>81</v>
      </c>
      <c r="E24" s="78" t="n">
        <v>137</v>
      </c>
      <c r="F24" s="78" t="n">
        <v>149</v>
      </c>
      <c r="G24" s="78" t="n">
        <v>910</v>
      </c>
    </row>
    <row r="25">
      <c r="A25" s="78" t="s">
        <v>130</v>
      </c>
      <c r="B25" s="78" t="s">
        <v>616</v>
      </c>
      <c r="C25" s="78" t="n">
        <v>112</v>
      </c>
      <c r="D25" s="78" t="n">
        <v>116</v>
      </c>
      <c r="E25" s="78" t="n">
        <v>90</v>
      </c>
      <c r="F25" s="78" t="n">
        <v>112</v>
      </c>
      <c r="G25" s="78" t="n">
        <v>1551</v>
      </c>
    </row>
    <row r="26">
      <c r="A26" s="78" t="s">
        <v>132</v>
      </c>
      <c r="B26" s="78" t="s">
        <v>617</v>
      </c>
      <c r="C26" s="78" t="n">
        <v>106</v>
      </c>
      <c r="D26" s="78" t="n">
        <v>98</v>
      </c>
      <c r="E26" s="78" t="n">
        <v>88</v>
      </c>
      <c r="F26" s="78" t="n">
        <v>106</v>
      </c>
      <c r="G26" s="78" t="n">
        <v>1217</v>
      </c>
    </row>
    <row r="27">
      <c r="A27" s="78" t="s">
        <v>134</v>
      </c>
      <c r="B27" s="78" t="s">
        <v>618</v>
      </c>
      <c r="C27" s="78" t="n">
        <v>104</v>
      </c>
      <c r="D27" s="78" t="n">
        <v>121</v>
      </c>
      <c r="E27" s="78" t="n">
        <v>88</v>
      </c>
      <c r="F27" s="78" t="n">
        <v>104</v>
      </c>
      <c r="G27" s="78" t="n">
        <v>1646</v>
      </c>
    </row>
    <row r="28">
      <c r="A28" s="78" t="s">
        <v>136</v>
      </c>
      <c r="B28" s="78" t="s">
        <v>619</v>
      </c>
      <c r="C28" s="78" t="n">
        <v>100</v>
      </c>
      <c r="D28" s="78" t="n">
        <v>32</v>
      </c>
      <c r="E28" s="78" t="n">
        <v>62</v>
      </c>
      <c r="F28" s="78" t="n">
        <v>100</v>
      </c>
      <c r="G28" s="78" t="n">
        <v>653</v>
      </c>
    </row>
    <row r="29">
      <c r="A29" s="78" t="s">
        <v>138</v>
      </c>
      <c r="B29" s="78" t="s">
        <v>620</v>
      </c>
      <c r="C29" s="78" t="n">
        <v>91</v>
      </c>
      <c r="D29" s="78" t="n">
        <v>222</v>
      </c>
      <c r="E29" s="78" t="n">
        <v>216</v>
      </c>
      <c r="F29" s="78" t="n">
        <v>91</v>
      </c>
      <c r="G29" s="78" t="n">
        <v>1816</v>
      </c>
    </row>
    <row r="30">
      <c r="A30" s="78" t="s">
        <v>140</v>
      </c>
      <c r="B30" s="78" t="s">
        <v>621</v>
      </c>
      <c r="C30" s="78" t="n">
        <v>88</v>
      </c>
      <c r="D30" s="78" t="n">
        <v>69</v>
      </c>
      <c r="E30" s="78" t="n">
        <v>0</v>
      </c>
      <c r="F30" s="78" t="n">
        <v>88</v>
      </c>
      <c r="G30" s="78" t="n">
        <v>328</v>
      </c>
    </row>
    <row r="31">
      <c r="A31" s="78" t="s">
        <v>142</v>
      </c>
      <c r="B31" s="78" t="s">
        <v>163</v>
      </c>
      <c r="C31" s="78" t="n">
        <v>3935</v>
      </c>
      <c r="D31" s="78" t="n">
        <v>5588</v>
      </c>
      <c r="E31" s="78" t="n">
        <v>4895</v>
      </c>
      <c r="F31" s="78" t="n">
        <v>3935</v>
      </c>
      <c r="G31" s="78" t="n">
        <v>63140</v>
      </c>
    </row>
    <row r="32">
      <c r="A32" s="79" t="s">
        <v>32</v>
      </c>
      <c r="B32" s="79" t="s">
        <v>164</v>
      </c>
      <c r="C32" s="79" t="n">
        <v>9105</v>
      </c>
      <c r="D32" s="79" t="n">
        <v>10660</v>
      </c>
      <c r="E32" s="79" t="n">
        <v>9785</v>
      </c>
      <c r="F32" s="79" t="n">
        <v>9105</v>
      </c>
      <c r="G32" s="79" t="n">
        <v>123253</v>
      </c>
    </row>
    <row r="33" ht="22.5" customHeight="1">
      <c r="A33" s="28" t="s">
        <v>622</v>
      </c>
      <c r="B33" s="28"/>
      <c r="C33" s="28"/>
      <c r="D33" s="28"/>
      <c r="E33" s="28"/>
      <c r="F33" s="28"/>
      <c r="G33" s="28"/>
    </row>
    <row r="34">
      <c r="A34" s="28" t="s">
        <v>61</v>
      </c>
      <c r="B34" s="28"/>
      <c r="C34" s="28"/>
      <c r="D34" s="28"/>
      <c r="E34" s="28"/>
      <c r="F34" s="28"/>
      <c r="G34" s="28"/>
    </row>
  </sheetData>
  <sheetProtection sheet="1"/>
  <mergeCells count="3">
    <mergeCell ref="B1:E1"/>
    <mergeCell ref="A33:G33"/>
    <mergeCell ref="A34:G34"/>
  </mergeCells>
  <hyperlinks>
    <hyperlink ref="A7" r:id="rId1h"/>
  </hyperlinks>
  <pageMargins left="0.7" right="0.7" top="0.75" bottom="0.75" header="0.3" footer="0.3"/>
  <pageSetup paperSize="9" orientation="portrait" r:id="rId2"/>
  <drawing r:id="rId1"/>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624</v>
      </c>
    </row>
    <row r="6" ht="15.95" customHeight="1">
      <c r="A6" s="16" t="s">
        <v>27</v>
      </c>
    </row>
    <row r="7" ht="15" customHeight="1">
      <c r="A7" s="9" t="s">
        <v>25</v>
      </c>
    </row>
    <row r="9">
      <c r="A9" s="23"/>
      <c r="B9" s="23"/>
      <c r="C9" s="23"/>
      <c r="D9" s="23"/>
      <c r="E9" s="23"/>
      <c r="F9" s="23"/>
    </row>
    <row r="10">
      <c r="A10" s="80" t="s">
        <v>625</v>
      </c>
      <c r="B10" s="26" t="s">
        <v>33</v>
      </c>
      <c r="C10" s="26" t="s">
        <v>34</v>
      </c>
      <c r="D10" s="26" t="s">
        <v>45</v>
      </c>
      <c r="E10" s="26" t="s">
        <v>100</v>
      </c>
      <c r="F10" s="26" t="s">
        <v>101</v>
      </c>
    </row>
    <row r="11">
      <c r="A11" s="80" t="s">
        <v>626</v>
      </c>
      <c r="B11" s="80" t="n">
        <v>4617</v>
      </c>
      <c r="C11" s="80" t="n">
        <v>5536</v>
      </c>
      <c r="D11" s="80" t="n">
        <v>5368</v>
      </c>
      <c r="E11" s="80" t="n">
        <v>4617</v>
      </c>
      <c r="F11" s="80" t="n">
        <v>62636</v>
      </c>
    </row>
    <row r="12">
      <c r="A12" s="80" t="s">
        <v>627</v>
      </c>
      <c r="B12" s="80" t="n">
        <v>1913</v>
      </c>
      <c r="C12" s="80" t="n">
        <v>2395</v>
      </c>
      <c r="D12" s="80" t="n">
        <v>2007</v>
      </c>
      <c r="E12" s="80" t="n">
        <v>1913</v>
      </c>
      <c r="F12" s="80" t="n">
        <v>26511</v>
      </c>
    </row>
    <row r="13">
      <c r="A13" s="80" t="s">
        <v>628</v>
      </c>
      <c r="B13" s="80" t="n">
        <v>879</v>
      </c>
      <c r="C13" s="80" t="n">
        <v>1067</v>
      </c>
      <c r="D13" s="80" t="n">
        <v>954</v>
      </c>
      <c r="E13" s="80" t="n">
        <v>879</v>
      </c>
      <c r="F13" s="80" t="n">
        <v>12717</v>
      </c>
    </row>
    <row r="14">
      <c r="A14" s="80" t="s">
        <v>629</v>
      </c>
      <c r="B14" s="80" t="n">
        <v>1193</v>
      </c>
      <c r="C14" s="80" t="n">
        <v>1095</v>
      </c>
      <c r="D14" s="80" t="n">
        <v>1017</v>
      </c>
      <c r="E14" s="80" t="n">
        <v>1193</v>
      </c>
      <c r="F14" s="80" t="n">
        <v>14623</v>
      </c>
    </row>
    <row r="15">
      <c r="A15" s="80" t="s">
        <v>630</v>
      </c>
      <c r="B15" s="80" t="n">
        <v>323</v>
      </c>
      <c r="C15" s="80" t="n">
        <v>308</v>
      </c>
      <c r="D15" s="80" t="n">
        <v>287</v>
      </c>
      <c r="E15" s="80" t="n">
        <v>323</v>
      </c>
      <c r="F15" s="80" t="n">
        <v>4169</v>
      </c>
    </row>
    <row r="16">
      <c r="A16" s="80" t="s">
        <v>631</v>
      </c>
      <c r="B16" s="80" t="n">
        <v>91</v>
      </c>
      <c r="C16" s="80" t="n">
        <v>132</v>
      </c>
      <c r="D16" s="80" t="n">
        <v>75</v>
      </c>
      <c r="E16" s="80" t="n">
        <v>91</v>
      </c>
      <c r="F16" s="80" t="n">
        <v>1316</v>
      </c>
    </row>
    <row r="17">
      <c r="A17" s="80" t="s">
        <v>632</v>
      </c>
      <c r="B17" s="80" t="n">
        <v>23</v>
      </c>
      <c r="C17" s="80" t="n">
        <v>70</v>
      </c>
      <c r="D17" s="80" t="n">
        <v>24</v>
      </c>
      <c r="E17" s="80" t="n">
        <v>23</v>
      </c>
      <c r="F17" s="80" t="n">
        <v>614</v>
      </c>
    </row>
    <row r="18">
      <c r="A18" s="80" t="s">
        <v>633</v>
      </c>
      <c r="B18" s="80" t="n">
        <v>30</v>
      </c>
      <c r="C18" s="80" t="n">
        <v>21</v>
      </c>
      <c r="D18" s="80" t="n">
        <v>18</v>
      </c>
      <c r="E18" s="80" t="n">
        <v>30</v>
      </c>
      <c r="F18" s="80" t="n">
        <v>274</v>
      </c>
    </row>
    <row r="19">
      <c r="A19" s="80" t="s">
        <v>634</v>
      </c>
      <c r="B19" s="80" t="n">
        <v>36</v>
      </c>
      <c r="C19" s="80" t="n">
        <v>36</v>
      </c>
      <c r="D19" s="80" t="n">
        <v>35</v>
      </c>
      <c r="E19" s="80" t="n">
        <v>36</v>
      </c>
      <c r="F19" s="80" t="n">
        <v>393</v>
      </c>
    </row>
    <row r="20">
      <c r="A20" s="81" t="s">
        <v>32</v>
      </c>
      <c r="B20" s="81" t="n">
        <v>9105</v>
      </c>
      <c r="C20" s="81" t="n">
        <v>10660</v>
      </c>
      <c r="D20" s="81" t="n">
        <v>9785</v>
      </c>
      <c r="E20" s="81" t="n">
        <v>9105</v>
      </c>
      <c r="F20" s="81" t="n">
        <v>123253</v>
      </c>
    </row>
    <row r="21" ht="22.5" customHeight="1">
      <c r="A21" s="28" t="s">
        <v>622</v>
      </c>
      <c r="B21" s="28"/>
      <c r="C21" s="28"/>
      <c r="D21" s="28"/>
      <c r="E21" s="28"/>
      <c r="F21" s="28"/>
    </row>
    <row r="22">
      <c r="A22" s="28" t="s">
        <v>61</v>
      </c>
      <c r="B22" s="28"/>
      <c r="C22" s="28"/>
      <c r="D22" s="28"/>
      <c r="E22" s="28"/>
      <c r="F22" s="28"/>
    </row>
  </sheetData>
  <sheetProtection sheet="1"/>
  <mergeCells count="3">
    <mergeCell ref="B1:E1"/>
    <mergeCell ref="A21:F21"/>
    <mergeCell ref="A22:F22"/>
  </mergeCells>
  <hyperlinks>
    <hyperlink ref="A7" r:id="rId1h"/>
  </hyperlinks>
  <pageMargins left="0.7" right="0.7" top="0.75" bottom="0.75" header="0.3" footer="0.3"/>
  <pageSetup paperSize="9" orientation="portrait" r:id="rId2"/>
  <drawing r:id="rId1"/>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636</v>
      </c>
    </row>
    <row r="6" ht="15.95" customHeight="1">
      <c r="A6" s="16" t="s">
        <v>27</v>
      </c>
    </row>
    <row r="7" ht="15" customHeight="1">
      <c r="A7" s="9" t="s">
        <v>25</v>
      </c>
    </row>
    <row r="9">
      <c r="A9" s="23"/>
      <c r="B9" s="23"/>
      <c r="C9" s="23"/>
      <c r="D9" s="23"/>
      <c r="E9" s="23"/>
      <c r="F9" s="23"/>
      <c r="G9" s="23"/>
    </row>
    <row r="10">
      <c r="A10" s="82" t="s">
        <v>98</v>
      </c>
      <c r="B10" s="82" t="s">
        <v>99</v>
      </c>
      <c r="C10" s="26" t="s">
        <v>33</v>
      </c>
      <c r="D10" s="26" t="s">
        <v>34</v>
      </c>
      <c r="E10" s="26" t="s">
        <v>45</v>
      </c>
      <c r="F10" s="26" t="s">
        <v>100</v>
      </c>
      <c r="G10" s="26" t="s">
        <v>101</v>
      </c>
    </row>
    <row r="11">
      <c r="A11" s="82" t="s">
        <v>102</v>
      </c>
      <c r="B11" s="82" t="s">
        <v>637</v>
      </c>
      <c r="C11" s="82" t="n">
        <v>94</v>
      </c>
      <c r="D11" s="82" t="n">
        <v>117</v>
      </c>
      <c r="E11" s="82" t="n">
        <v>72</v>
      </c>
      <c r="F11" s="82" t="n">
        <v>94</v>
      </c>
      <c r="G11" s="82" t="n">
        <v>1827</v>
      </c>
    </row>
    <row r="12">
      <c r="A12" s="82" t="s">
        <v>104</v>
      </c>
      <c r="B12" s="82" t="s">
        <v>638</v>
      </c>
      <c r="C12" s="82" t="n">
        <v>61</v>
      </c>
      <c r="D12" s="82" t="n">
        <v>91</v>
      </c>
      <c r="E12" s="82" t="n">
        <v>71</v>
      </c>
      <c r="F12" s="82" t="n">
        <v>61</v>
      </c>
      <c r="G12" s="82" t="n">
        <v>1260</v>
      </c>
    </row>
    <row r="13">
      <c r="A13" s="82" t="s">
        <v>106</v>
      </c>
      <c r="B13" s="82" t="s">
        <v>639</v>
      </c>
      <c r="C13" s="82" t="n">
        <v>42</v>
      </c>
      <c r="D13" s="82" t="n">
        <v>28</v>
      </c>
      <c r="E13" s="82" t="n">
        <v>31</v>
      </c>
      <c r="F13" s="82" t="n">
        <v>42</v>
      </c>
      <c r="G13" s="82" t="n">
        <v>460</v>
      </c>
    </row>
    <row r="14">
      <c r="A14" s="82" t="s">
        <v>108</v>
      </c>
      <c r="B14" s="82" t="s">
        <v>640</v>
      </c>
      <c r="C14" s="82" t="n">
        <v>39</v>
      </c>
      <c r="D14" s="82" t="n">
        <v>48</v>
      </c>
      <c r="E14" s="82" t="n">
        <v>39</v>
      </c>
      <c r="F14" s="82" t="n">
        <v>39</v>
      </c>
      <c r="G14" s="82" t="n">
        <v>720</v>
      </c>
    </row>
    <row r="15">
      <c r="A15" s="82" t="s">
        <v>110</v>
      </c>
      <c r="B15" s="82" t="s">
        <v>641</v>
      </c>
      <c r="C15" s="82" t="n">
        <v>30</v>
      </c>
      <c r="D15" s="82" t="n">
        <v>25</v>
      </c>
      <c r="E15" s="82" t="n">
        <v>40</v>
      </c>
      <c r="F15" s="82" t="n">
        <v>30</v>
      </c>
      <c r="G15" s="82" t="n">
        <v>366</v>
      </c>
    </row>
    <row r="16">
      <c r="A16" s="82" t="s">
        <v>112</v>
      </c>
      <c r="B16" s="82" t="s">
        <v>642</v>
      </c>
      <c r="C16" s="82" t="n">
        <v>28</v>
      </c>
      <c r="D16" s="82" t="n">
        <v>6</v>
      </c>
      <c r="E16" s="82" t="n">
        <v>14</v>
      </c>
      <c r="F16" s="82" t="n">
        <v>28</v>
      </c>
      <c r="G16" s="82" t="n">
        <v>193</v>
      </c>
    </row>
    <row r="17">
      <c r="A17" s="82" t="s">
        <v>114</v>
      </c>
      <c r="B17" s="82" t="s">
        <v>643</v>
      </c>
      <c r="C17" s="82" t="n">
        <v>26</v>
      </c>
      <c r="D17" s="82" t="n">
        <v>6</v>
      </c>
      <c r="E17" s="82" t="n">
        <v>33</v>
      </c>
      <c r="F17" s="82" t="n">
        <v>26</v>
      </c>
      <c r="G17" s="82" t="n">
        <v>389</v>
      </c>
    </row>
    <row r="18">
      <c r="A18" s="82" t="s">
        <v>116</v>
      </c>
      <c r="B18" s="82" t="s">
        <v>644</v>
      </c>
      <c r="C18" s="82" t="n">
        <v>25</v>
      </c>
      <c r="D18" s="82" t="n">
        <v>37</v>
      </c>
      <c r="E18" s="82" t="n">
        <v>29</v>
      </c>
      <c r="F18" s="82" t="n">
        <v>25</v>
      </c>
      <c r="G18" s="82" t="n">
        <v>465</v>
      </c>
    </row>
    <row r="19">
      <c r="A19" s="82" t="s">
        <v>118</v>
      </c>
      <c r="B19" s="82" t="s">
        <v>645</v>
      </c>
      <c r="C19" s="82" t="n">
        <v>25</v>
      </c>
      <c r="D19" s="82" t="n">
        <v>6</v>
      </c>
      <c r="E19" s="82" t="n">
        <v>19</v>
      </c>
      <c r="F19" s="82" t="n">
        <v>25</v>
      </c>
      <c r="G19" s="82" t="n">
        <v>174</v>
      </c>
    </row>
    <row r="20">
      <c r="A20" s="82" t="s">
        <v>120</v>
      </c>
      <c r="B20" s="82" t="s">
        <v>646</v>
      </c>
      <c r="C20" s="82" t="n">
        <v>20</v>
      </c>
      <c r="D20" s="82" t="n">
        <v>11</v>
      </c>
      <c r="E20" s="82" t="n">
        <v>14</v>
      </c>
      <c r="F20" s="82" t="n">
        <v>20</v>
      </c>
      <c r="G20" s="82" t="n">
        <v>276</v>
      </c>
    </row>
    <row r="21">
      <c r="A21" s="82" t="s">
        <v>122</v>
      </c>
      <c r="B21" s="82" t="s">
        <v>647</v>
      </c>
      <c r="C21" s="82" t="n">
        <v>19</v>
      </c>
      <c r="D21" s="82" t="n">
        <v>20</v>
      </c>
      <c r="E21" s="82" t="n">
        <v>6</v>
      </c>
      <c r="F21" s="82" t="n">
        <v>19</v>
      </c>
      <c r="G21" s="82" t="n">
        <v>298</v>
      </c>
    </row>
    <row r="22">
      <c r="A22" s="82" t="s">
        <v>124</v>
      </c>
      <c r="B22" s="82" t="s">
        <v>648</v>
      </c>
      <c r="C22" s="82" t="n">
        <v>19</v>
      </c>
      <c r="D22" s="82" t="n">
        <v>15</v>
      </c>
      <c r="E22" s="82" t="n">
        <v>21</v>
      </c>
      <c r="F22" s="82" t="n">
        <v>19</v>
      </c>
      <c r="G22" s="82" t="n">
        <v>336</v>
      </c>
    </row>
    <row r="23">
      <c r="A23" s="82" t="s">
        <v>126</v>
      </c>
      <c r="B23" s="82" t="s">
        <v>649</v>
      </c>
      <c r="C23" s="82" t="n">
        <v>19</v>
      </c>
      <c r="D23" s="82" t="n">
        <v>9</v>
      </c>
      <c r="E23" s="82" t="n">
        <v>9</v>
      </c>
      <c r="F23" s="82" t="n">
        <v>19</v>
      </c>
      <c r="G23" s="82" t="n">
        <v>218</v>
      </c>
    </row>
    <row r="24">
      <c r="A24" s="82" t="s">
        <v>128</v>
      </c>
      <c r="B24" s="82" t="s">
        <v>650</v>
      </c>
      <c r="C24" s="82" t="n">
        <v>18</v>
      </c>
      <c r="D24" s="82" t="n">
        <v>6</v>
      </c>
      <c r="E24" s="82" t="n">
        <v>26</v>
      </c>
      <c r="F24" s="82" t="n">
        <v>18</v>
      </c>
      <c r="G24" s="82" t="n">
        <v>260</v>
      </c>
    </row>
    <row r="25">
      <c r="A25" s="82" t="s">
        <v>130</v>
      </c>
      <c r="B25" s="82" t="s">
        <v>651</v>
      </c>
      <c r="C25" s="82" t="n">
        <v>18</v>
      </c>
      <c r="D25" s="82" t="n">
        <v>16</v>
      </c>
      <c r="E25" s="82" t="n">
        <v>20</v>
      </c>
      <c r="F25" s="82" t="n">
        <v>18</v>
      </c>
      <c r="G25" s="82" t="n">
        <v>287</v>
      </c>
    </row>
    <row r="26">
      <c r="A26" s="82" t="s">
        <v>132</v>
      </c>
      <c r="B26" s="82" t="s">
        <v>652</v>
      </c>
      <c r="C26" s="82" t="n">
        <v>17</v>
      </c>
      <c r="D26" s="82" t="n">
        <v>7</v>
      </c>
      <c r="E26" s="82" t="n">
        <v>6</v>
      </c>
      <c r="F26" s="82" t="n">
        <v>17</v>
      </c>
      <c r="G26" s="82" t="n">
        <v>161</v>
      </c>
    </row>
    <row r="27">
      <c r="A27" s="82" t="s">
        <v>134</v>
      </c>
      <c r="B27" s="82" t="s">
        <v>653</v>
      </c>
      <c r="C27" s="82" t="n">
        <v>17</v>
      </c>
      <c r="D27" s="82" t="n">
        <v>8</v>
      </c>
      <c r="E27" s="82" t="n">
        <v>28</v>
      </c>
      <c r="F27" s="82" t="n">
        <v>17</v>
      </c>
      <c r="G27" s="82" t="n">
        <v>233</v>
      </c>
    </row>
    <row r="28">
      <c r="A28" s="82" t="s">
        <v>136</v>
      </c>
      <c r="B28" s="82" t="s">
        <v>654</v>
      </c>
      <c r="C28" s="82" t="n">
        <v>13</v>
      </c>
      <c r="D28" s="82" t="n">
        <v>1</v>
      </c>
      <c r="E28" s="82" t="n">
        <v>5</v>
      </c>
      <c r="F28" s="82" t="n">
        <v>13</v>
      </c>
      <c r="G28" s="82" t="n">
        <v>75</v>
      </c>
    </row>
    <row r="29">
      <c r="A29" s="82" t="s">
        <v>138</v>
      </c>
      <c r="B29" s="82" t="s">
        <v>655</v>
      </c>
      <c r="C29" s="82" t="n">
        <v>12</v>
      </c>
      <c r="D29" s="82" t="n">
        <v>9</v>
      </c>
      <c r="E29" s="82" t="n">
        <v>8</v>
      </c>
      <c r="F29" s="82" t="n">
        <v>12</v>
      </c>
      <c r="G29" s="82" t="n">
        <v>152</v>
      </c>
    </row>
    <row r="30">
      <c r="A30" s="82" t="s">
        <v>140</v>
      </c>
      <c r="B30" s="82" t="s">
        <v>656</v>
      </c>
      <c r="C30" s="82" t="n">
        <v>12</v>
      </c>
      <c r="D30" s="82" t="n">
        <v>10</v>
      </c>
      <c r="E30" s="82" t="n">
        <v>2</v>
      </c>
      <c r="F30" s="82" t="n">
        <v>12</v>
      </c>
      <c r="G30" s="82" t="n">
        <v>204</v>
      </c>
    </row>
    <row r="31">
      <c r="A31" s="82" t="s">
        <v>142</v>
      </c>
      <c r="B31" s="82" t="s">
        <v>163</v>
      </c>
      <c r="C31" s="82" t="n">
        <v>370</v>
      </c>
      <c r="D31" s="82" t="n">
        <v>473</v>
      </c>
      <c r="E31" s="82" t="n">
        <v>498</v>
      </c>
      <c r="F31" s="82" t="n">
        <v>370</v>
      </c>
      <c r="G31" s="82" t="n">
        <v>7237</v>
      </c>
    </row>
    <row r="32">
      <c r="A32" s="83" t="s">
        <v>32</v>
      </c>
      <c r="B32" s="83" t="s">
        <v>164</v>
      </c>
      <c r="C32" s="83" t="n">
        <v>924</v>
      </c>
      <c r="D32" s="83" t="n">
        <v>949</v>
      </c>
      <c r="E32" s="83" t="n">
        <v>991</v>
      </c>
      <c r="F32" s="83" t="n">
        <v>924</v>
      </c>
      <c r="G32" s="83" t="n">
        <v>15591</v>
      </c>
    </row>
    <row r="33" ht="22.5" customHeight="1">
      <c r="A33" s="28" t="s">
        <v>657</v>
      </c>
      <c r="B33" s="28"/>
      <c r="C33" s="28"/>
      <c r="D33" s="28"/>
      <c r="E33" s="28"/>
      <c r="F33" s="28"/>
      <c r="G33" s="28"/>
    </row>
    <row r="34">
      <c r="A34" s="28" t="s">
        <v>61</v>
      </c>
      <c r="B34" s="28"/>
      <c r="C34" s="28"/>
      <c r="D34" s="28"/>
      <c r="E34" s="28"/>
      <c r="F34" s="28"/>
      <c r="G34" s="28"/>
    </row>
  </sheetData>
  <sheetProtection sheet="1"/>
  <mergeCells count="3">
    <mergeCell ref="B1:E1"/>
    <mergeCell ref="A33:G33"/>
    <mergeCell ref="A34:G34"/>
  </mergeCells>
  <hyperlinks>
    <hyperlink ref="A7" r:id="rId1h"/>
  </hyperlinks>
  <pageMargins left="0.7" right="0.7" top="0.75" bottom="0.75" header="0.3" footer="0.3"/>
  <pageSetup paperSize="9" orientation="portrait" r:id="rId2"/>
  <drawing r:id="rId1"/>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659</v>
      </c>
    </row>
    <row r="6" ht="15.95" customHeight="1">
      <c r="A6" s="16" t="s">
        <v>27</v>
      </c>
    </row>
    <row r="7" ht="15" customHeight="1">
      <c r="A7" s="9" t="s">
        <v>25</v>
      </c>
    </row>
    <row r="9">
      <c r="A9" s="23"/>
      <c r="B9" s="23"/>
      <c r="C9" s="23"/>
      <c r="D9" s="23"/>
      <c r="E9" s="23"/>
      <c r="F9" s="23"/>
    </row>
    <row r="10">
      <c r="A10" s="84" t="s">
        <v>660</v>
      </c>
      <c r="B10" s="26" t="s">
        <v>33</v>
      </c>
      <c r="C10" s="26" t="s">
        <v>34</v>
      </c>
      <c r="D10" s="26" t="s">
        <v>45</v>
      </c>
      <c r="E10" s="26" t="s">
        <v>100</v>
      </c>
      <c r="F10" s="26" t="s">
        <v>101</v>
      </c>
    </row>
    <row r="11">
      <c r="A11" s="84" t="s">
        <v>661</v>
      </c>
      <c r="B11" s="84" t="n">
        <v>2</v>
      </c>
      <c r="C11" s="84" t="n">
        <v>5</v>
      </c>
      <c r="D11" s="84" t="n">
        <v>2</v>
      </c>
      <c r="E11" s="84" t="n">
        <v>2</v>
      </c>
      <c r="F11" s="84" t="n">
        <v>67</v>
      </c>
    </row>
    <row r="12">
      <c r="A12" s="84" t="s">
        <v>662</v>
      </c>
      <c r="B12" s="84" t="n">
        <v>22</v>
      </c>
      <c r="C12" s="84" t="n">
        <v>32</v>
      </c>
      <c r="D12" s="84" t="n">
        <v>29</v>
      </c>
      <c r="E12" s="84" t="n">
        <v>22</v>
      </c>
      <c r="F12" s="84" t="n">
        <v>379</v>
      </c>
    </row>
    <row r="13">
      <c r="A13" s="84" t="s">
        <v>663</v>
      </c>
      <c r="B13" s="84" t="n">
        <v>12</v>
      </c>
      <c r="C13" s="84" t="n">
        <v>16</v>
      </c>
      <c r="D13" s="84" t="n">
        <v>7</v>
      </c>
      <c r="E13" s="84" t="n">
        <v>12</v>
      </c>
      <c r="F13" s="84" t="n">
        <v>115</v>
      </c>
    </row>
    <row r="14">
      <c r="A14" s="84" t="s">
        <v>664</v>
      </c>
      <c r="B14" s="84" t="n">
        <v>61</v>
      </c>
      <c r="C14" s="84" t="n">
        <v>71</v>
      </c>
      <c r="D14" s="84" t="n">
        <v>70</v>
      </c>
      <c r="E14" s="84" t="n">
        <v>61</v>
      </c>
      <c r="F14" s="84" t="n">
        <v>1080</v>
      </c>
    </row>
    <row r="15">
      <c r="A15" s="84" t="s">
        <v>665</v>
      </c>
      <c r="B15" s="84" t="n">
        <v>65</v>
      </c>
      <c r="C15" s="84" t="n">
        <v>87</v>
      </c>
      <c r="D15" s="84" t="n">
        <v>68</v>
      </c>
      <c r="E15" s="84" t="n">
        <v>65</v>
      </c>
      <c r="F15" s="84" t="n">
        <v>1389</v>
      </c>
    </row>
    <row r="16">
      <c r="A16" s="84" t="s">
        <v>666</v>
      </c>
      <c r="B16" s="84" t="n">
        <v>29</v>
      </c>
      <c r="C16" s="84" t="n">
        <v>32</v>
      </c>
      <c r="D16" s="84" t="n">
        <v>31</v>
      </c>
      <c r="E16" s="84" t="n">
        <v>29</v>
      </c>
      <c r="F16" s="84" t="n">
        <v>460</v>
      </c>
    </row>
    <row r="17">
      <c r="A17" s="84" t="s">
        <v>667</v>
      </c>
      <c r="B17" s="84" t="n">
        <v>76</v>
      </c>
      <c r="C17" s="84" t="n">
        <v>72</v>
      </c>
      <c r="D17" s="84" t="n">
        <v>53</v>
      </c>
      <c r="E17" s="84" t="n">
        <v>76</v>
      </c>
      <c r="F17" s="84" t="n">
        <v>1034</v>
      </c>
    </row>
    <row r="18">
      <c r="A18" s="84" t="s">
        <v>668</v>
      </c>
      <c r="B18" s="84" t="n">
        <v>248</v>
      </c>
      <c r="C18" s="84" t="n">
        <v>227</v>
      </c>
      <c r="D18" s="84" t="n">
        <v>280</v>
      </c>
      <c r="E18" s="84" t="n">
        <v>248</v>
      </c>
      <c r="F18" s="84" t="n">
        <v>4317</v>
      </c>
    </row>
    <row r="19">
      <c r="A19" s="84" t="s">
        <v>669</v>
      </c>
      <c r="B19" s="84" t="n">
        <v>184</v>
      </c>
      <c r="C19" s="84" t="n">
        <v>186</v>
      </c>
      <c r="D19" s="84" t="n">
        <v>233</v>
      </c>
      <c r="E19" s="84" t="n">
        <v>184</v>
      </c>
      <c r="F19" s="84" t="n">
        <v>3294</v>
      </c>
    </row>
    <row r="20">
      <c r="A20" s="84" t="s">
        <v>670</v>
      </c>
      <c r="B20" s="84" t="n">
        <v>178</v>
      </c>
      <c r="C20" s="84" t="n">
        <v>185</v>
      </c>
      <c r="D20" s="84" t="n">
        <v>176</v>
      </c>
      <c r="E20" s="84" t="n">
        <v>178</v>
      </c>
      <c r="F20" s="84" t="n">
        <v>2921</v>
      </c>
    </row>
    <row r="21">
      <c r="A21" s="84" t="s">
        <v>671</v>
      </c>
      <c r="B21" s="84" t="n">
        <v>28</v>
      </c>
      <c r="C21" s="84" t="n">
        <v>22</v>
      </c>
      <c r="D21" s="84" t="n">
        <v>6</v>
      </c>
      <c r="E21" s="84" t="n">
        <v>28</v>
      </c>
      <c r="F21" s="84" t="n">
        <v>177</v>
      </c>
    </row>
    <row r="22">
      <c r="A22" s="84" t="s">
        <v>672</v>
      </c>
      <c r="B22" s="84" t="n">
        <v>5</v>
      </c>
      <c r="C22" s="84" t="n">
        <v>5</v>
      </c>
      <c r="D22" s="84" t="n">
        <v>22</v>
      </c>
      <c r="E22" s="84" t="n">
        <v>5</v>
      </c>
      <c r="F22" s="84" t="n">
        <v>187</v>
      </c>
    </row>
    <row r="23">
      <c r="A23" s="84" t="s">
        <v>673</v>
      </c>
      <c r="B23" s="84" t="n">
        <v>14</v>
      </c>
      <c r="C23" s="84" t="n">
        <v>9</v>
      </c>
      <c r="D23" s="84" t="n">
        <v>14</v>
      </c>
      <c r="E23" s="84" t="n">
        <v>14</v>
      </c>
      <c r="F23" s="84" t="n">
        <v>171</v>
      </c>
    </row>
    <row r="24">
      <c r="A24" s="85" t="s">
        <v>32</v>
      </c>
      <c r="B24" s="85" t="n">
        <v>924</v>
      </c>
      <c r="C24" s="85" t="n">
        <v>949</v>
      </c>
      <c r="D24" s="85" t="n">
        <v>991</v>
      </c>
      <c r="E24" s="85" t="n">
        <v>924</v>
      </c>
      <c r="F24" s="85" t="n">
        <v>15591</v>
      </c>
    </row>
    <row r="25" ht="22.5" customHeight="1">
      <c r="A25" s="28" t="s">
        <v>657</v>
      </c>
      <c r="B25" s="28"/>
      <c r="C25" s="28"/>
      <c r="D25" s="28"/>
      <c r="E25" s="28"/>
      <c r="F25" s="28"/>
    </row>
    <row r="26">
      <c r="A26" s="28" t="s">
        <v>61</v>
      </c>
      <c r="B26" s="28"/>
      <c r="C26" s="28"/>
      <c r="D26" s="28"/>
      <c r="E26" s="28"/>
      <c r="F26" s="28"/>
    </row>
  </sheetData>
  <sheetProtection sheet="1"/>
  <mergeCells count="3">
    <mergeCell ref="B1:E1"/>
    <mergeCell ref="A25:F25"/>
    <mergeCell ref="A26:F26"/>
  </mergeCells>
  <hyperlinks>
    <hyperlink ref="A7" r:id="rId1h"/>
  </hyperlinks>
  <pageMargins left="0.7" right="0.7" top="0.75" bottom="0.75" header="0.3" footer="0.3"/>
  <pageSetup paperSize="9" orientation="portrait" r:id="rId2"/>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63</v>
      </c>
    </row>
    <row r="6" ht="15.95" customHeight="1">
      <c r="A6" s="16" t="s">
        <v>27</v>
      </c>
    </row>
    <row r="7" ht="15" customHeight="1">
      <c r="A7" s="9" t="s">
        <v>25</v>
      </c>
    </row>
    <row r="8">
      <c r="A8" s="23"/>
      <c r="B8" s="23"/>
      <c r="C8" s="23"/>
      <c r="D8" s="23"/>
      <c r="E8" s="23"/>
    </row>
    <row r="9">
      <c r="B9" s="22" t="s">
        <v>64</v>
      </c>
      <c r="C9" s="22"/>
      <c r="D9" s="22"/>
    </row>
    <row r="10">
      <c r="A10" s="31" t="s">
        <v>29</v>
      </c>
      <c r="B10" s="26" t="s">
        <v>65</v>
      </c>
      <c r="C10" s="26" t="s">
        <v>66</v>
      </c>
      <c r="D10" s="26" t="s">
        <v>67</v>
      </c>
      <c r="E10" s="26" t="s">
        <v>32</v>
      </c>
    </row>
    <row r="11">
      <c r="A11" s="31" t="s">
        <v>33</v>
      </c>
      <c r="B11" s="31" t="n">
        <v>86732</v>
      </c>
      <c r="C11" s="31" t="n">
        <v>198</v>
      </c>
      <c r="D11" s="31" t="n">
        <v>2840</v>
      </c>
      <c r="E11" s="31" t="n">
        <v>86930</v>
      </c>
    </row>
    <row r="12">
      <c r="A12" s="31" t="s">
        <v>34</v>
      </c>
      <c r="B12" s="31" t="n">
        <v>155783</v>
      </c>
      <c r="C12" s="31" t="n">
        <v>239</v>
      </c>
      <c r="D12" s="31" t="n">
        <v>2563</v>
      </c>
      <c r="E12" s="31" t="n">
        <v>156022</v>
      </c>
    </row>
    <row r="13">
      <c r="A13" s="31" t="s">
        <v>35</v>
      </c>
      <c r="B13" s="31" t="n">
        <v>117447</v>
      </c>
      <c r="C13" s="31" t="n">
        <v>294</v>
      </c>
      <c r="D13" s="31" t="n">
        <v>2055</v>
      </c>
      <c r="E13" s="31" t="n">
        <v>117741</v>
      </c>
    </row>
    <row r="14">
      <c r="A14" s="31" t="s">
        <v>36</v>
      </c>
      <c r="B14" s="31" t="n">
        <v>144898</v>
      </c>
      <c r="C14" s="31" t="n">
        <v>327</v>
      </c>
      <c r="D14" s="31" t="n">
        <v>5129</v>
      </c>
      <c r="E14" s="31" t="n">
        <v>145225</v>
      </c>
    </row>
    <row r="15">
      <c r="A15" s="31" t="s">
        <v>37</v>
      </c>
      <c r="B15" s="31" t="n">
        <v>117778</v>
      </c>
      <c r="C15" s="31" t="n">
        <v>338</v>
      </c>
      <c r="D15" s="31" t="n">
        <v>3623</v>
      </c>
      <c r="E15" s="31" t="n">
        <v>118116</v>
      </c>
    </row>
    <row r="16">
      <c r="A16" s="31" t="s">
        <v>38</v>
      </c>
      <c r="B16" s="31" t="n">
        <v>115348</v>
      </c>
      <c r="C16" s="31" t="n">
        <v>290</v>
      </c>
      <c r="D16" s="31" t="n">
        <v>3913</v>
      </c>
      <c r="E16" s="31" t="n">
        <v>115638</v>
      </c>
    </row>
    <row r="17">
      <c r="A17" s="31" t="s">
        <v>39</v>
      </c>
      <c r="B17" s="31" t="n">
        <v>127518</v>
      </c>
      <c r="C17" s="31" t="n">
        <v>329</v>
      </c>
      <c r="D17" s="31" t="n">
        <v>3796</v>
      </c>
      <c r="E17" s="31" t="n">
        <v>127847</v>
      </c>
    </row>
    <row r="18">
      <c r="A18" s="31" t="s">
        <v>40</v>
      </c>
      <c r="B18" s="31" t="n">
        <v>156521</v>
      </c>
      <c r="C18" s="31" t="n">
        <v>314</v>
      </c>
      <c r="D18" s="31" t="n">
        <v>3809</v>
      </c>
      <c r="E18" s="31" t="n">
        <v>156835</v>
      </c>
    </row>
    <row r="19">
      <c r="A19" s="31" t="s">
        <v>41</v>
      </c>
      <c r="B19" s="31" t="n">
        <v>135712</v>
      </c>
      <c r="C19" s="31" t="n">
        <v>153</v>
      </c>
      <c r="D19" s="31" t="n">
        <v>4601</v>
      </c>
      <c r="E19" s="31" t="n">
        <v>135865</v>
      </c>
    </row>
    <row r="20">
      <c r="A20" s="31" t="s">
        <v>42</v>
      </c>
      <c r="B20" s="31" t="n">
        <v>122514</v>
      </c>
      <c r="C20" s="31" t="n">
        <v>93</v>
      </c>
      <c r="D20" s="31" t="n">
        <v>3535</v>
      </c>
      <c r="E20" s="31" t="n">
        <v>122607</v>
      </c>
    </row>
    <row r="21">
      <c r="A21" s="31" t="s">
        <v>43</v>
      </c>
      <c r="B21" s="31" t="n">
        <v>110772</v>
      </c>
      <c r="C21" s="31" t="n">
        <v>115</v>
      </c>
      <c r="D21" s="31" t="n">
        <v>3109</v>
      </c>
      <c r="E21" s="31" t="n">
        <v>110887</v>
      </c>
    </row>
    <row r="22">
      <c r="A22" s="31" t="s">
        <v>44</v>
      </c>
      <c r="B22" s="31" t="n">
        <v>149832</v>
      </c>
      <c r="C22" s="31" t="n">
        <v>84</v>
      </c>
      <c r="D22" s="31" t="n">
        <v>3696</v>
      </c>
      <c r="E22" s="31" t="n">
        <v>149916</v>
      </c>
    </row>
    <row r="23">
      <c r="A23" s="31" t="s">
        <v>45</v>
      </c>
      <c r="B23" s="31" t="n">
        <v>120577</v>
      </c>
      <c r="C23" s="31" t="n">
        <v>89</v>
      </c>
      <c r="D23" s="31" t="n">
        <v>3438</v>
      </c>
      <c r="E23" s="31" t="n">
        <v>120666</v>
      </c>
    </row>
    <row r="24">
      <c r="A24" s="31" t="s">
        <v>46</v>
      </c>
      <c r="B24" s="31" t="n">
        <v>106778</v>
      </c>
      <c r="C24" s="31" t="n">
        <v>47</v>
      </c>
      <c r="D24" s="31" t="n">
        <v>3356</v>
      </c>
      <c r="E24" s="31" t="n">
        <v>106825</v>
      </c>
    </row>
    <row r="25">
      <c r="A25" s="31" t="s">
        <v>47</v>
      </c>
      <c r="B25" s="31" t="n">
        <v>111919</v>
      </c>
      <c r="C25" s="31" t="n">
        <v>88</v>
      </c>
      <c r="D25" s="31" t="n">
        <v>4038</v>
      </c>
      <c r="E25" s="31" t="n">
        <v>112007</v>
      </c>
    </row>
    <row r="26">
      <c r="A26" s="31" t="s">
        <v>48</v>
      </c>
      <c r="B26" s="31" t="n">
        <v>133238</v>
      </c>
      <c r="C26" s="31" t="n">
        <v>119</v>
      </c>
      <c r="D26" s="31" t="n">
        <v>4027</v>
      </c>
      <c r="E26" s="31" t="n">
        <v>133357</v>
      </c>
    </row>
    <row r="27">
      <c r="A27" s="31" t="s">
        <v>49</v>
      </c>
      <c r="B27" s="31" t="n">
        <v>103416</v>
      </c>
      <c r="C27" s="31" t="n">
        <v>98</v>
      </c>
      <c r="D27" s="31" t="n">
        <v>3836</v>
      </c>
      <c r="E27" s="31" t="n">
        <v>103514</v>
      </c>
    </row>
    <row r="28">
      <c r="A28" s="31" t="s">
        <v>50</v>
      </c>
      <c r="B28" s="31" t="n">
        <v>125339</v>
      </c>
      <c r="C28" s="31" t="n">
        <v>115</v>
      </c>
      <c r="D28" s="31" t="n">
        <v>4136</v>
      </c>
      <c r="E28" s="31" t="n">
        <v>125454</v>
      </c>
    </row>
    <row r="29">
      <c r="A29" s="31" t="s">
        <v>51</v>
      </c>
      <c r="B29" s="31" t="n">
        <v>130876</v>
      </c>
      <c r="C29" s="31" t="n">
        <v>105</v>
      </c>
      <c r="D29" s="31" t="n">
        <v>4189</v>
      </c>
      <c r="E29" s="31" t="n">
        <v>130981</v>
      </c>
    </row>
    <row r="30">
      <c r="A30" s="31" t="s">
        <v>52</v>
      </c>
      <c r="B30" s="31" t="n">
        <v>120233</v>
      </c>
      <c r="C30" s="31" t="n">
        <v>155</v>
      </c>
      <c r="D30" s="31" t="n">
        <v>3919</v>
      </c>
      <c r="E30" s="31" t="n">
        <v>120388</v>
      </c>
    </row>
    <row r="31">
      <c r="A31" s="31" t="s">
        <v>53</v>
      </c>
      <c r="B31" s="31" t="n">
        <v>140987</v>
      </c>
      <c r="C31" s="31" t="n">
        <v>113</v>
      </c>
      <c r="D31" s="31" t="n">
        <v>5339</v>
      </c>
      <c r="E31" s="31" t="n">
        <v>141100</v>
      </c>
    </row>
    <row r="32">
      <c r="A32" s="31" t="s">
        <v>54</v>
      </c>
      <c r="B32" s="31" t="n">
        <v>139332</v>
      </c>
      <c r="C32" s="31" t="n">
        <v>121</v>
      </c>
      <c r="D32" s="31" t="n">
        <v>4359</v>
      </c>
      <c r="E32" s="31" t="n">
        <v>139453</v>
      </c>
    </row>
    <row r="33">
      <c r="A33" s="31" t="s">
        <v>55</v>
      </c>
      <c r="B33" s="31" t="n">
        <v>125467</v>
      </c>
      <c r="C33" s="31" t="n">
        <v>77</v>
      </c>
      <c r="D33" s="31" t="n">
        <v>4549</v>
      </c>
      <c r="E33" s="31" t="n">
        <v>125544</v>
      </c>
    </row>
    <row r="34">
      <c r="A34" s="31" t="s">
        <v>56</v>
      </c>
      <c r="B34" s="31" t="n">
        <v>128555</v>
      </c>
      <c r="C34" s="31" t="n">
        <v>196</v>
      </c>
      <c r="D34" s="31" t="n">
        <v>5210</v>
      </c>
      <c r="E34" s="31" t="n">
        <v>128751</v>
      </c>
    </row>
    <row r="35">
      <c r="A35" s="32" t="s">
        <v>57</v>
      </c>
      <c r="B35" s="32" t="n">
        <v>125892</v>
      </c>
      <c r="C35" s="32" t="n">
        <v>166</v>
      </c>
      <c r="D35" s="32" t="n">
        <v>4192</v>
      </c>
      <c r="E35" s="32" t="n">
        <v>126058</v>
      </c>
    </row>
    <row r="36" ht="22.5" customHeight="1">
      <c r="A36" s="28" t="s">
        <v>58</v>
      </c>
      <c r="B36" s="28"/>
      <c r="C36" s="28"/>
      <c r="D36" s="28"/>
      <c r="E36" s="28"/>
    </row>
    <row r="37" ht="33.75" customHeight="1">
      <c r="A37" s="28" t="s">
        <v>59</v>
      </c>
      <c r="B37" s="28"/>
      <c r="C37" s="28"/>
      <c r="D37" s="28"/>
      <c r="E37" s="28"/>
    </row>
    <row r="38">
      <c r="A38" s="28" t="s">
        <v>60</v>
      </c>
      <c r="B38" s="28"/>
      <c r="C38" s="28"/>
      <c r="D38" s="28"/>
      <c r="E38" s="28"/>
    </row>
    <row r="39">
      <c r="A39" s="28" t="s">
        <v>61</v>
      </c>
      <c r="B39" s="28"/>
      <c r="C39" s="28"/>
      <c r="D39" s="28"/>
      <c r="E39" s="28"/>
    </row>
  </sheetData>
  <sheetProtection sheet="1"/>
  <mergeCells count="6">
    <mergeCell ref="B1:E1"/>
    <mergeCell ref="B9:D9"/>
    <mergeCell ref="A36:E36"/>
    <mergeCell ref="A37:E37"/>
    <mergeCell ref="A38:E38"/>
    <mergeCell ref="A39:E39"/>
  </mergeCells>
  <hyperlinks>
    <hyperlink ref="A7" r:id="rId1h"/>
  </hyperlinks>
  <pageMargins left="0.7" right="0.7" top="0.75" bottom="0.75" header="0.3" footer="0.3"/>
  <pageSetup paperSize="9" orientation="portrait" r:id="rId2"/>
  <drawing r:id="rId1"/>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675</v>
      </c>
    </row>
    <row r="6" ht="15.95" customHeight="1">
      <c r="A6" s="16" t="s">
        <v>27</v>
      </c>
    </row>
    <row r="7" ht="15" customHeight="1">
      <c r="A7" s="9" t="s">
        <v>25</v>
      </c>
    </row>
    <row r="9">
      <c r="A9" s="23"/>
      <c r="B9" s="23"/>
      <c r="C9" s="23"/>
      <c r="D9" s="23"/>
      <c r="E9" s="23"/>
      <c r="F9" s="23"/>
      <c r="G9" s="23"/>
    </row>
    <row r="10">
      <c r="A10" s="86" t="s">
        <v>98</v>
      </c>
      <c r="B10" s="86" t="s">
        <v>99</v>
      </c>
      <c r="C10" s="26" t="s">
        <v>33</v>
      </c>
      <c r="D10" s="26" t="s">
        <v>34</v>
      </c>
      <c r="E10" s="26" t="s">
        <v>45</v>
      </c>
      <c r="F10" s="26" t="s">
        <v>100</v>
      </c>
      <c r="G10" s="26" t="s">
        <v>101</v>
      </c>
    </row>
    <row r="11">
      <c r="A11" s="86" t="s">
        <v>102</v>
      </c>
      <c r="B11" s="86" t="s">
        <v>676</v>
      </c>
      <c r="C11" s="86" t="n">
        <v>408</v>
      </c>
      <c r="D11" s="86" t="n">
        <v>297</v>
      </c>
      <c r="E11" s="86" t="n">
        <v>239</v>
      </c>
      <c r="F11" s="86" t="n">
        <v>408</v>
      </c>
      <c r="G11" s="86" t="n">
        <v>3234</v>
      </c>
    </row>
    <row r="12">
      <c r="A12" s="86" t="s">
        <v>104</v>
      </c>
      <c r="B12" s="86" t="s">
        <v>677</v>
      </c>
      <c r="C12" s="86" t="n">
        <v>340</v>
      </c>
      <c r="D12" s="86" t="n">
        <v>157</v>
      </c>
      <c r="E12" s="86" t="n">
        <v>297</v>
      </c>
      <c r="F12" s="86" t="n">
        <v>340</v>
      </c>
      <c r="G12" s="86" t="n">
        <v>2311</v>
      </c>
    </row>
    <row r="13">
      <c r="A13" s="86" t="s">
        <v>106</v>
      </c>
      <c r="B13" s="86" t="s">
        <v>678</v>
      </c>
      <c r="C13" s="86" t="n">
        <v>289</v>
      </c>
      <c r="D13" s="86" t="n">
        <v>416</v>
      </c>
      <c r="E13" s="86" t="n">
        <v>289</v>
      </c>
      <c r="F13" s="86" t="n">
        <v>289</v>
      </c>
      <c r="G13" s="86" t="n">
        <v>5860</v>
      </c>
    </row>
    <row r="14">
      <c r="A14" s="86" t="s">
        <v>108</v>
      </c>
      <c r="B14" s="86" t="s">
        <v>679</v>
      </c>
      <c r="C14" s="86" t="n">
        <v>211</v>
      </c>
      <c r="D14" s="86" t="n">
        <v>129</v>
      </c>
      <c r="E14" s="86" t="n">
        <v>129</v>
      </c>
      <c r="F14" s="86" t="n">
        <v>211</v>
      </c>
      <c r="G14" s="86" t="n">
        <v>2015</v>
      </c>
    </row>
    <row r="15">
      <c r="A15" s="86" t="s">
        <v>110</v>
      </c>
      <c r="B15" s="86" t="s">
        <v>680</v>
      </c>
      <c r="C15" s="86" t="n">
        <v>157</v>
      </c>
      <c r="D15" s="86" t="n">
        <v>192</v>
      </c>
      <c r="E15" s="86" t="n">
        <v>115</v>
      </c>
      <c r="F15" s="86" t="n">
        <v>157</v>
      </c>
      <c r="G15" s="86" t="n">
        <v>2917</v>
      </c>
    </row>
    <row r="16">
      <c r="A16" s="86" t="s">
        <v>112</v>
      </c>
      <c r="B16" s="86" t="s">
        <v>681</v>
      </c>
      <c r="C16" s="86" t="n">
        <v>98</v>
      </c>
      <c r="D16" s="86" t="n">
        <v>34</v>
      </c>
      <c r="E16" s="86" t="n">
        <v>93</v>
      </c>
      <c r="F16" s="86" t="n">
        <v>98</v>
      </c>
      <c r="G16" s="86" t="n">
        <v>1636</v>
      </c>
    </row>
    <row r="17">
      <c r="A17" s="86" t="s">
        <v>114</v>
      </c>
      <c r="B17" s="86" t="s">
        <v>682</v>
      </c>
      <c r="C17" s="86" t="n">
        <v>67</v>
      </c>
      <c r="D17" s="86" t="n">
        <v>56</v>
      </c>
      <c r="E17" s="86" t="n">
        <v>78</v>
      </c>
      <c r="F17" s="86" t="n">
        <v>67</v>
      </c>
      <c r="G17" s="86" t="n">
        <v>936</v>
      </c>
    </row>
    <row r="18">
      <c r="A18" s="86" t="s">
        <v>116</v>
      </c>
      <c r="B18" s="86" t="s">
        <v>683</v>
      </c>
      <c r="C18" s="86" t="n">
        <v>54</v>
      </c>
      <c r="D18" s="86" t="n">
        <v>50</v>
      </c>
      <c r="E18" s="86" t="n">
        <v>52</v>
      </c>
      <c r="F18" s="86" t="n">
        <v>54</v>
      </c>
      <c r="G18" s="86" t="n">
        <v>802</v>
      </c>
    </row>
    <row r="19">
      <c r="A19" s="86" t="s">
        <v>118</v>
      </c>
      <c r="B19" s="86" t="s">
        <v>684</v>
      </c>
      <c r="C19" s="86" t="n">
        <v>54</v>
      </c>
      <c r="D19" s="86" t="n">
        <v>38</v>
      </c>
      <c r="E19" s="86" t="n">
        <v>46</v>
      </c>
      <c r="F19" s="86" t="n">
        <v>54</v>
      </c>
      <c r="G19" s="86" t="n">
        <v>779</v>
      </c>
    </row>
    <row r="20">
      <c r="A20" s="86" t="s">
        <v>120</v>
      </c>
      <c r="B20" s="86" t="s">
        <v>685</v>
      </c>
      <c r="C20" s="86" t="n">
        <v>52</v>
      </c>
      <c r="D20" s="86" t="n">
        <v>22</v>
      </c>
      <c r="E20" s="86" t="n">
        <v>77</v>
      </c>
      <c r="F20" s="86" t="n">
        <v>52</v>
      </c>
      <c r="G20" s="86" t="n">
        <v>746</v>
      </c>
    </row>
    <row r="21">
      <c r="A21" s="86" t="s">
        <v>122</v>
      </c>
      <c r="B21" s="86" t="s">
        <v>686</v>
      </c>
      <c r="C21" s="86" t="n">
        <v>48</v>
      </c>
      <c r="D21" s="86" t="n">
        <v>46</v>
      </c>
      <c r="E21" s="86" t="n">
        <v>52</v>
      </c>
      <c r="F21" s="86" t="n">
        <v>48</v>
      </c>
      <c r="G21" s="86" t="n">
        <v>861</v>
      </c>
    </row>
    <row r="22">
      <c r="A22" s="86" t="s">
        <v>124</v>
      </c>
      <c r="B22" s="86" t="s">
        <v>687</v>
      </c>
      <c r="C22" s="86" t="n">
        <v>46</v>
      </c>
      <c r="D22" s="86" t="n">
        <v>42</v>
      </c>
      <c r="E22" s="86" t="n">
        <v>39</v>
      </c>
      <c r="F22" s="86" t="n">
        <v>46</v>
      </c>
      <c r="G22" s="86" t="n">
        <v>565</v>
      </c>
    </row>
    <row r="23">
      <c r="A23" s="86" t="s">
        <v>126</v>
      </c>
      <c r="B23" s="86" t="s">
        <v>688</v>
      </c>
      <c r="C23" s="86" t="n">
        <v>45</v>
      </c>
      <c r="D23" s="86" t="n">
        <v>46</v>
      </c>
      <c r="E23" s="86" t="n">
        <v>27</v>
      </c>
      <c r="F23" s="86" t="n">
        <v>45</v>
      </c>
      <c r="G23" s="86" t="n">
        <v>406</v>
      </c>
    </row>
    <row r="24">
      <c r="A24" s="86" t="s">
        <v>128</v>
      </c>
      <c r="B24" s="86" t="s">
        <v>689</v>
      </c>
      <c r="C24" s="86" t="n">
        <v>44</v>
      </c>
      <c r="D24" s="86" t="n">
        <v>20</v>
      </c>
      <c r="E24" s="86" t="n">
        <v>0</v>
      </c>
      <c r="F24" s="86" t="n">
        <v>44</v>
      </c>
      <c r="G24" s="86" t="n">
        <v>188</v>
      </c>
    </row>
    <row r="25">
      <c r="A25" s="86" t="s">
        <v>130</v>
      </c>
      <c r="B25" s="86" t="s">
        <v>690</v>
      </c>
      <c r="C25" s="86" t="n">
        <v>42</v>
      </c>
      <c r="D25" s="86" t="n">
        <v>38</v>
      </c>
      <c r="E25" s="86" t="n">
        <v>55</v>
      </c>
      <c r="F25" s="86" t="n">
        <v>42</v>
      </c>
      <c r="G25" s="86" t="n">
        <v>507</v>
      </c>
    </row>
    <row r="26">
      <c r="A26" s="86" t="s">
        <v>132</v>
      </c>
      <c r="B26" s="86" t="s">
        <v>691</v>
      </c>
      <c r="C26" s="86" t="n">
        <v>39</v>
      </c>
      <c r="D26" s="86" t="n">
        <v>49</v>
      </c>
      <c r="E26" s="86" t="n">
        <v>33</v>
      </c>
      <c r="F26" s="86" t="n">
        <v>39</v>
      </c>
      <c r="G26" s="86" t="n">
        <v>807</v>
      </c>
    </row>
    <row r="27">
      <c r="A27" s="86" t="s">
        <v>134</v>
      </c>
      <c r="B27" s="86" t="s">
        <v>692</v>
      </c>
      <c r="C27" s="86" t="n">
        <v>37</v>
      </c>
      <c r="D27" s="86" t="n">
        <v>14</v>
      </c>
      <c r="E27" s="86" t="n">
        <v>0</v>
      </c>
      <c r="F27" s="86" t="n">
        <v>37</v>
      </c>
      <c r="G27" s="86" t="n">
        <v>288</v>
      </c>
    </row>
    <row r="28">
      <c r="A28" s="86" t="s">
        <v>136</v>
      </c>
      <c r="B28" s="86" t="s">
        <v>693</v>
      </c>
      <c r="C28" s="86" t="n">
        <v>36</v>
      </c>
      <c r="D28" s="86" t="n">
        <v>11</v>
      </c>
      <c r="E28" s="86" t="n">
        <v>26</v>
      </c>
      <c r="F28" s="86" t="n">
        <v>36</v>
      </c>
      <c r="G28" s="86" t="n">
        <v>452</v>
      </c>
    </row>
    <row r="29">
      <c r="A29" s="86" t="s">
        <v>138</v>
      </c>
      <c r="B29" s="86" t="s">
        <v>694</v>
      </c>
      <c r="C29" s="86" t="n">
        <v>36</v>
      </c>
      <c r="D29" s="86" t="n">
        <v>58</v>
      </c>
      <c r="E29" s="86" t="n">
        <v>34</v>
      </c>
      <c r="F29" s="86" t="n">
        <v>36</v>
      </c>
      <c r="G29" s="86" t="n">
        <v>908</v>
      </c>
    </row>
    <row r="30">
      <c r="A30" s="86" t="s">
        <v>140</v>
      </c>
      <c r="B30" s="86" t="s">
        <v>695</v>
      </c>
      <c r="C30" s="86" t="n">
        <v>31</v>
      </c>
      <c r="D30" s="86" t="n">
        <v>67</v>
      </c>
      <c r="E30" s="86" t="n">
        <v>41</v>
      </c>
      <c r="F30" s="86" t="n">
        <v>31</v>
      </c>
      <c r="G30" s="86" t="n">
        <v>526</v>
      </c>
    </row>
    <row r="31">
      <c r="A31" s="86" t="s">
        <v>142</v>
      </c>
      <c r="B31" s="86" t="s">
        <v>163</v>
      </c>
      <c r="C31" s="86" t="n">
        <v>750</v>
      </c>
      <c r="D31" s="86" t="n">
        <v>1496</v>
      </c>
      <c r="E31" s="86" t="n">
        <v>834</v>
      </c>
      <c r="F31" s="86" t="n">
        <v>750</v>
      </c>
      <c r="G31" s="86" t="n">
        <v>17305</v>
      </c>
    </row>
    <row r="32">
      <c r="A32" s="87" t="s">
        <v>32</v>
      </c>
      <c r="B32" s="87" t="s">
        <v>164</v>
      </c>
      <c r="C32" s="87" t="n">
        <v>2884</v>
      </c>
      <c r="D32" s="87" t="n">
        <v>3278</v>
      </c>
      <c r="E32" s="87" t="n">
        <v>2556</v>
      </c>
      <c r="F32" s="87" t="n">
        <v>2884</v>
      </c>
      <c r="G32" s="87" t="n">
        <v>44049</v>
      </c>
    </row>
    <row r="33" ht="22.5" customHeight="1">
      <c r="A33" s="28" t="s">
        <v>696</v>
      </c>
      <c r="B33" s="28"/>
      <c r="C33" s="28"/>
      <c r="D33" s="28"/>
      <c r="E33" s="28"/>
      <c r="F33" s="28"/>
      <c r="G33" s="28"/>
    </row>
    <row r="34">
      <c r="A34" s="28" t="s">
        <v>61</v>
      </c>
      <c r="B34" s="28"/>
      <c r="C34" s="28"/>
      <c r="D34" s="28"/>
      <c r="E34" s="28"/>
      <c r="F34" s="28"/>
      <c r="G34" s="28"/>
    </row>
  </sheetData>
  <sheetProtection sheet="1"/>
  <mergeCells count="3">
    <mergeCell ref="B1:E1"/>
    <mergeCell ref="A33:G33"/>
    <mergeCell ref="A34:G34"/>
  </mergeCells>
  <hyperlinks>
    <hyperlink ref="A7" r:id="rId1h"/>
  </hyperlinks>
  <pageMargins left="0.7" right="0.7" top="0.75" bottom="0.75" header="0.3" footer="0.3"/>
  <pageSetup paperSize="9" orientation="portrait" r:id="rId2"/>
  <drawing r:id="rId1"/>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698</v>
      </c>
    </row>
    <row r="6" ht="15.95" customHeight="1">
      <c r="A6" s="16" t="s">
        <v>27</v>
      </c>
    </row>
    <row r="7" ht="15" customHeight="1">
      <c r="A7" s="9" t="s">
        <v>25</v>
      </c>
    </row>
    <row r="9">
      <c r="A9" s="23"/>
      <c r="B9" s="23"/>
      <c r="C9" s="23"/>
      <c r="D9" s="23"/>
      <c r="E9" s="23"/>
      <c r="F9" s="23"/>
    </row>
    <row r="10">
      <c r="A10" s="88" t="s">
        <v>625</v>
      </c>
      <c r="B10" s="26" t="s">
        <v>33</v>
      </c>
      <c r="C10" s="26" t="s">
        <v>34</v>
      </c>
      <c r="D10" s="26" t="s">
        <v>45</v>
      </c>
      <c r="E10" s="26" t="s">
        <v>100</v>
      </c>
      <c r="F10" s="26" t="s">
        <v>101</v>
      </c>
    </row>
    <row r="11">
      <c r="A11" s="88" t="s">
        <v>626</v>
      </c>
      <c r="B11" s="88" t="n">
        <v>8</v>
      </c>
      <c r="C11" s="88" t="n">
        <v>35</v>
      </c>
      <c r="D11" s="88" t="n">
        <v>17</v>
      </c>
      <c r="E11" s="88" t="n">
        <v>8</v>
      </c>
      <c r="F11" s="88" t="n">
        <v>306</v>
      </c>
    </row>
    <row r="12">
      <c r="A12" s="88" t="s">
        <v>699</v>
      </c>
      <c r="B12" s="88" t="n">
        <v>56</v>
      </c>
      <c r="C12" s="88" t="n">
        <v>64</v>
      </c>
      <c r="D12" s="88" t="n">
        <v>61</v>
      </c>
      <c r="E12" s="88" t="n">
        <v>56</v>
      </c>
      <c r="F12" s="88" t="n">
        <v>999</v>
      </c>
    </row>
    <row r="13">
      <c r="A13" s="88" t="s">
        <v>629</v>
      </c>
      <c r="B13" s="88" t="n">
        <v>224</v>
      </c>
      <c r="C13" s="88" t="n">
        <v>244</v>
      </c>
      <c r="D13" s="88" t="n">
        <v>221</v>
      </c>
      <c r="E13" s="88" t="n">
        <v>224</v>
      </c>
      <c r="F13" s="88" t="n">
        <v>3501</v>
      </c>
    </row>
    <row r="14">
      <c r="A14" s="88" t="s">
        <v>630</v>
      </c>
      <c r="B14" s="88" t="n">
        <v>479</v>
      </c>
      <c r="C14" s="88" t="n">
        <v>397</v>
      </c>
      <c r="D14" s="88" t="n">
        <v>412</v>
      </c>
      <c r="E14" s="88" t="n">
        <v>479</v>
      </c>
      <c r="F14" s="88" t="n">
        <v>5895</v>
      </c>
    </row>
    <row r="15">
      <c r="A15" s="88" t="s">
        <v>631</v>
      </c>
      <c r="B15" s="88" t="n">
        <v>1256</v>
      </c>
      <c r="C15" s="88" t="n">
        <v>1189</v>
      </c>
      <c r="D15" s="88" t="n">
        <v>1217</v>
      </c>
      <c r="E15" s="88" t="n">
        <v>1256</v>
      </c>
      <c r="F15" s="88" t="n">
        <v>17213</v>
      </c>
    </row>
    <row r="16">
      <c r="A16" s="88" t="s">
        <v>632</v>
      </c>
      <c r="B16" s="88" t="n">
        <v>731</v>
      </c>
      <c r="C16" s="88" t="n">
        <v>1142</v>
      </c>
      <c r="D16" s="88" t="n">
        <v>536</v>
      </c>
      <c r="E16" s="88" t="n">
        <v>731</v>
      </c>
      <c r="F16" s="88" t="n">
        <v>13281</v>
      </c>
    </row>
    <row r="17">
      <c r="A17" s="88" t="s">
        <v>633</v>
      </c>
      <c r="B17" s="88" t="n">
        <v>98</v>
      </c>
      <c r="C17" s="88" t="n">
        <v>174</v>
      </c>
      <c r="D17" s="88" t="n">
        <v>84</v>
      </c>
      <c r="E17" s="88" t="n">
        <v>98</v>
      </c>
      <c r="F17" s="88" t="n">
        <v>2346</v>
      </c>
    </row>
    <row r="18">
      <c r="A18" s="88" t="s">
        <v>700</v>
      </c>
      <c r="B18" s="88" t="n">
        <v>32</v>
      </c>
      <c r="C18" s="88" t="n">
        <v>32</v>
      </c>
      <c r="D18" s="88" t="n">
        <v>8</v>
      </c>
      <c r="E18" s="88" t="n">
        <v>32</v>
      </c>
      <c r="F18" s="88" t="n">
        <v>503</v>
      </c>
    </row>
    <row r="19">
      <c r="A19" s="88" t="s">
        <v>701</v>
      </c>
      <c r="B19" s="88" t="n">
        <v>0</v>
      </c>
      <c r="C19" s="88" t="n">
        <v>1</v>
      </c>
      <c r="D19" s="88" t="n">
        <v>0</v>
      </c>
      <c r="E19" s="88" t="n">
        <v>0</v>
      </c>
      <c r="F19" s="88" t="n">
        <v>2</v>
      </c>
    </row>
    <row r="20">
      <c r="A20" s="88" t="s">
        <v>532</v>
      </c>
      <c r="B20" s="88" t="n">
        <v>0</v>
      </c>
      <c r="C20" s="88" t="n">
        <v>0</v>
      </c>
      <c r="D20" s="88" t="n">
        <v>0</v>
      </c>
      <c r="E20" s="88" t="n">
        <v>0</v>
      </c>
      <c r="F20" s="88" t="n">
        <v>3</v>
      </c>
    </row>
    <row r="21">
      <c r="A21" s="89" t="s">
        <v>32</v>
      </c>
      <c r="B21" s="89" t="n">
        <v>2884</v>
      </c>
      <c r="C21" s="89" t="n">
        <v>3278</v>
      </c>
      <c r="D21" s="89" t="n">
        <v>2556</v>
      </c>
      <c r="E21" s="89" t="n">
        <v>2884</v>
      </c>
      <c r="F21" s="89" t="n">
        <v>44049</v>
      </c>
    </row>
    <row r="22" ht="22.5" customHeight="1">
      <c r="A22" s="28" t="s">
        <v>696</v>
      </c>
      <c r="B22" s="28"/>
      <c r="C22" s="28"/>
      <c r="D22" s="28"/>
      <c r="E22" s="28"/>
      <c r="F22" s="28"/>
    </row>
    <row r="23">
      <c r="A23" s="28" t="s">
        <v>61</v>
      </c>
      <c r="B23" s="28"/>
      <c r="C23" s="28"/>
      <c r="D23" s="28"/>
      <c r="E23" s="28"/>
      <c r="F23" s="28"/>
    </row>
  </sheetData>
  <sheetProtection sheet="1"/>
  <mergeCells count="3">
    <mergeCell ref="B1:E1"/>
    <mergeCell ref="A22:F22"/>
    <mergeCell ref="A23:F23"/>
  </mergeCells>
  <hyperlinks>
    <hyperlink ref="A7" r:id="rId1h"/>
  </hyperlinks>
  <pageMargins left="0.7" right="0.7" top="0.75" bottom="0.75" header="0.3" footer="0.3"/>
  <pageSetup paperSize="9" orientation="portrait" r:id="rId2"/>
  <drawing r:id="rId1"/>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703</v>
      </c>
    </row>
    <row r="6" ht="15.95" customHeight="1">
      <c r="A6" s="16" t="s">
        <v>27</v>
      </c>
    </row>
    <row r="7" ht="15" customHeight="1">
      <c r="A7" s="9" t="s">
        <v>25</v>
      </c>
    </row>
    <row r="9">
      <c r="A9" s="23"/>
      <c r="B9" s="23"/>
      <c r="C9" s="23"/>
      <c r="D9" s="23"/>
      <c r="E9" s="23"/>
      <c r="F9" s="23"/>
      <c r="G9" s="23"/>
      <c r="H9" s="23"/>
    </row>
    <row r="10">
      <c r="A10" s="90" t="s">
        <v>29</v>
      </c>
      <c r="B10" s="26" t="s">
        <v>82</v>
      </c>
      <c r="C10" s="26" t="s">
        <v>704</v>
      </c>
      <c r="D10" s="26" t="s">
        <v>87</v>
      </c>
      <c r="E10" s="26" t="s">
        <v>705</v>
      </c>
      <c r="F10" s="26" t="s">
        <v>706</v>
      </c>
      <c r="G10" s="26" t="s">
        <v>707</v>
      </c>
      <c r="H10" s="26" t="s">
        <v>32</v>
      </c>
    </row>
    <row r="11">
      <c r="A11" s="90" t="s">
        <v>33</v>
      </c>
      <c r="B11" s="90" t="n">
        <v>10</v>
      </c>
      <c r="C11" s="90" t="n">
        <v>1</v>
      </c>
      <c r="D11" s="90" t="n">
        <v>2</v>
      </c>
      <c r="E11" s="90" t="n">
        <v>0</v>
      </c>
      <c r="F11" s="90" t="n">
        <v>0</v>
      </c>
      <c r="G11" s="90" t="n">
        <v>0</v>
      </c>
      <c r="H11" s="90" t="n">
        <v>13</v>
      </c>
    </row>
    <row r="12">
      <c r="A12" s="90" t="s">
        <v>34</v>
      </c>
      <c r="B12" s="90" t="n">
        <v>14</v>
      </c>
      <c r="C12" s="90" t="n">
        <v>3</v>
      </c>
      <c r="D12" s="90" t="n">
        <v>6</v>
      </c>
      <c r="E12" s="90" t="n">
        <v>1</v>
      </c>
      <c r="F12" s="90" t="n">
        <v>1</v>
      </c>
      <c r="G12" s="90" t="n">
        <v>0</v>
      </c>
      <c r="H12" s="90" t="n">
        <v>25</v>
      </c>
    </row>
    <row r="13">
      <c r="A13" s="90" t="s">
        <v>35</v>
      </c>
      <c r="B13" s="90" t="n">
        <v>10</v>
      </c>
      <c r="C13" s="90" t="n">
        <v>5</v>
      </c>
      <c r="D13" s="90" t="n">
        <v>3</v>
      </c>
      <c r="E13" s="90" t="n">
        <v>0</v>
      </c>
      <c r="F13" s="90" t="n">
        <v>2</v>
      </c>
      <c r="G13" s="90" t="n">
        <v>0</v>
      </c>
      <c r="H13" s="90" t="n">
        <v>20</v>
      </c>
    </row>
    <row r="14">
      <c r="A14" s="90" t="s">
        <v>36</v>
      </c>
      <c r="B14" s="90" t="n">
        <v>12</v>
      </c>
      <c r="C14" s="90" t="n">
        <v>6</v>
      </c>
      <c r="D14" s="90" t="n">
        <v>2</v>
      </c>
      <c r="E14" s="90" t="n">
        <v>1</v>
      </c>
      <c r="F14" s="90" t="n">
        <v>0</v>
      </c>
      <c r="G14" s="90" t="n">
        <v>0</v>
      </c>
      <c r="H14" s="90" t="n">
        <v>21</v>
      </c>
    </row>
    <row r="15">
      <c r="A15" s="90" t="s">
        <v>37</v>
      </c>
      <c r="B15" s="90" t="n">
        <v>17</v>
      </c>
      <c r="C15" s="90" t="n">
        <v>1</v>
      </c>
      <c r="D15" s="90" t="n">
        <v>3</v>
      </c>
      <c r="E15" s="90" t="n">
        <v>0</v>
      </c>
      <c r="F15" s="90" t="n">
        <v>1</v>
      </c>
      <c r="G15" s="90" t="n">
        <v>0</v>
      </c>
      <c r="H15" s="90" t="n">
        <v>22</v>
      </c>
    </row>
    <row r="16">
      <c r="A16" s="90" t="s">
        <v>38</v>
      </c>
      <c r="B16" s="90" t="n">
        <v>13</v>
      </c>
      <c r="C16" s="90" t="n">
        <v>0</v>
      </c>
      <c r="D16" s="90" t="n">
        <v>3</v>
      </c>
      <c r="E16" s="90" t="n">
        <v>0</v>
      </c>
      <c r="F16" s="90" t="n">
        <v>2</v>
      </c>
      <c r="G16" s="90" t="n">
        <v>0</v>
      </c>
      <c r="H16" s="90" t="n">
        <v>18</v>
      </c>
    </row>
    <row r="17">
      <c r="A17" s="90" t="s">
        <v>39</v>
      </c>
      <c r="B17" s="90" t="n">
        <v>14</v>
      </c>
      <c r="C17" s="90" t="n">
        <v>2</v>
      </c>
      <c r="D17" s="90" t="n">
        <v>1</v>
      </c>
      <c r="E17" s="90" t="n">
        <v>2</v>
      </c>
      <c r="F17" s="90" t="n">
        <v>0</v>
      </c>
      <c r="G17" s="90" t="n">
        <v>0</v>
      </c>
      <c r="H17" s="90" t="n">
        <v>19</v>
      </c>
    </row>
    <row r="18">
      <c r="A18" s="90" t="s">
        <v>40</v>
      </c>
      <c r="B18" s="90" t="n">
        <v>8</v>
      </c>
      <c r="C18" s="90" t="n">
        <v>5</v>
      </c>
      <c r="D18" s="90" t="n">
        <v>2</v>
      </c>
      <c r="E18" s="90" t="n">
        <v>0</v>
      </c>
      <c r="F18" s="90" t="n">
        <v>0</v>
      </c>
      <c r="G18" s="90" t="n">
        <v>0</v>
      </c>
      <c r="H18" s="90" t="n">
        <v>15</v>
      </c>
    </row>
    <row r="19">
      <c r="A19" s="90" t="s">
        <v>41</v>
      </c>
      <c r="B19" s="90" t="n">
        <v>5</v>
      </c>
      <c r="C19" s="90" t="n">
        <v>2</v>
      </c>
      <c r="D19" s="90" t="n">
        <v>0</v>
      </c>
      <c r="E19" s="90" t="n">
        <v>0</v>
      </c>
      <c r="F19" s="90" t="n">
        <v>0</v>
      </c>
      <c r="G19" s="90" t="n">
        <v>0</v>
      </c>
      <c r="H19" s="90" t="n">
        <v>7</v>
      </c>
    </row>
    <row r="20">
      <c r="A20" s="90" t="s">
        <v>42</v>
      </c>
      <c r="B20" s="90" t="n">
        <v>15</v>
      </c>
      <c r="C20" s="90" t="n">
        <v>3</v>
      </c>
      <c r="D20" s="90" t="n">
        <v>3</v>
      </c>
      <c r="E20" s="90" t="n">
        <v>1</v>
      </c>
      <c r="F20" s="90" t="n">
        <v>0</v>
      </c>
      <c r="G20" s="90" t="n">
        <v>0</v>
      </c>
      <c r="H20" s="90" t="n">
        <v>22</v>
      </c>
    </row>
    <row r="21">
      <c r="A21" s="90" t="s">
        <v>43</v>
      </c>
      <c r="B21" s="90" t="n">
        <v>17</v>
      </c>
      <c r="C21" s="90" t="n">
        <v>2</v>
      </c>
      <c r="D21" s="90" t="n">
        <v>3</v>
      </c>
      <c r="E21" s="90" t="n">
        <v>0</v>
      </c>
      <c r="F21" s="90" t="n">
        <v>1</v>
      </c>
      <c r="G21" s="90" t="n">
        <v>0</v>
      </c>
      <c r="H21" s="90" t="n">
        <v>23</v>
      </c>
    </row>
    <row r="22">
      <c r="A22" s="90" t="s">
        <v>44</v>
      </c>
      <c r="B22" s="90" t="n">
        <v>14</v>
      </c>
      <c r="C22" s="90" t="n">
        <v>6</v>
      </c>
      <c r="D22" s="90" t="n">
        <v>10</v>
      </c>
      <c r="E22" s="90" t="n">
        <v>0</v>
      </c>
      <c r="F22" s="90" t="n">
        <v>2</v>
      </c>
      <c r="G22" s="90" t="n">
        <v>0</v>
      </c>
      <c r="H22" s="90" t="n">
        <v>32</v>
      </c>
    </row>
    <row r="23">
      <c r="A23" s="90" t="s">
        <v>45</v>
      </c>
      <c r="B23" s="90" t="n">
        <v>10</v>
      </c>
      <c r="C23" s="90" t="n">
        <v>2</v>
      </c>
      <c r="D23" s="90" t="n">
        <v>1</v>
      </c>
      <c r="E23" s="90" t="n">
        <v>0</v>
      </c>
      <c r="F23" s="90" t="n">
        <v>1</v>
      </c>
      <c r="G23" s="90" t="n">
        <v>0</v>
      </c>
      <c r="H23" s="90" t="n">
        <v>14</v>
      </c>
    </row>
    <row r="24">
      <c r="A24" s="90" t="s">
        <v>46</v>
      </c>
      <c r="B24" s="90" t="n">
        <v>20</v>
      </c>
      <c r="C24" s="90" t="n">
        <v>3</v>
      </c>
      <c r="D24" s="90" t="n">
        <v>2</v>
      </c>
      <c r="E24" s="90" t="n">
        <v>0</v>
      </c>
      <c r="F24" s="90" t="n">
        <v>1</v>
      </c>
      <c r="G24" s="90" t="n">
        <v>0</v>
      </c>
      <c r="H24" s="90" t="n">
        <v>26</v>
      </c>
    </row>
    <row r="25">
      <c r="A25" s="90" t="s">
        <v>47</v>
      </c>
      <c r="B25" s="90" t="n">
        <v>19</v>
      </c>
      <c r="C25" s="90" t="n">
        <v>3</v>
      </c>
      <c r="D25" s="90" t="n">
        <v>8</v>
      </c>
      <c r="E25" s="90" t="n">
        <v>0</v>
      </c>
      <c r="F25" s="90" t="n">
        <v>1</v>
      </c>
      <c r="G25" s="90" t="n">
        <v>0</v>
      </c>
      <c r="H25" s="90" t="n">
        <v>31</v>
      </c>
    </row>
    <row r="26">
      <c r="A26" s="90" t="s">
        <v>48</v>
      </c>
      <c r="B26" s="90" t="n">
        <v>41</v>
      </c>
      <c r="C26" s="90" t="n">
        <v>2</v>
      </c>
      <c r="D26" s="90" t="n">
        <v>3</v>
      </c>
      <c r="E26" s="90" t="n">
        <v>0</v>
      </c>
      <c r="F26" s="90" t="n">
        <v>1</v>
      </c>
      <c r="G26" s="90" t="n">
        <v>0</v>
      </c>
      <c r="H26" s="90" t="n">
        <v>47</v>
      </c>
    </row>
    <row r="27">
      <c r="A27" s="90" t="s">
        <v>49</v>
      </c>
      <c r="B27" s="90" t="n">
        <v>9</v>
      </c>
      <c r="C27" s="90" t="n">
        <v>0</v>
      </c>
      <c r="D27" s="90" t="n">
        <v>3</v>
      </c>
      <c r="E27" s="90" t="n">
        <v>1</v>
      </c>
      <c r="F27" s="90" t="n">
        <v>0</v>
      </c>
      <c r="G27" s="90" t="n">
        <v>1</v>
      </c>
      <c r="H27" s="90" t="n">
        <v>14</v>
      </c>
    </row>
    <row r="28">
      <c r="A28" s="90" t="s">
        <v>50</v>
      </c>
      <c r="B28" s="90" t="n">
        <v>19</v>
      </c>
      <c r="C28" s="90" t="n">
        <v>1</v>
      </c>
      <c r="D28" s="90" t="n">
        <v>2</v>
      </c>
      <c r="E28" s="90" t="n">
        <v>0</v>
      </c>
      <c r="F28" s="90" t="n">
        <v>0</v>
      </c>
      <c r="G28" s="90" t="n">
        <v>0</v>
      </c>
      <c r="H28" s="90" t="n">
        <v>22</v>
      </c>
    </row>
    <row r="29">
      <c r="A29" s="90" t="s">
        <v>51</v>
      </c>
      <c r="B29" s="90" t="n">
        <v>16</v>
      </c>
      <c r="C29" s="90" t="n">
        <v>3</v>
      </c>
      <c r="D29" s="90" t="n">
        <v>3</v>
      </c>
      <c r="E29" s="90" t="n">
        <v>0</v>
      </c>
      <c r="F29" s="90" t="n">
        <v>3</v>
      </c>
      <c r="G29" s="90" t="n">
        <v>0</v>
      </c>
      <c r="H29" s="90" t="n">
        <v>25</v>
      </c>
    </row>
    <row r="30">
      <c r="A30" s="90" t="s">
        <v>52</v>
      </c>
      <c r="B30" s="90" t="n">
        <v>15</v>
      </c>
      <c r="C30" s="90" t="n">
        <v>1</v>
      </c>
      <c r="D30" s="90" t="n">
        <v>1</v>
      </c>
      <c r="E30" s="90" t="n">
        <v>1</v>
      </c>
      <c r="F30" s="90" t="n">
        <v>0</v>
      </c>
      <c r="G30" s="90" t="n">
        <v>0</v>
      </c>
      <c r="H30" s="90" t="n">
        <v>18</v>
      </c>
    </row>
    <row r="31">
      <c r="A31" s="90" t="s">
        <v>53</v>
      </c>
      <c r="B31" s="90" t="n">
        <v>16</v>
      </c>
      <c r="C31" s="90" t="n">
        <v>3</v>
      </c>
      <c r="D31" s="90" t="n">
        <v>0</v>
      </c>
      <c r="E31" s="90" t="n">
        <v>0</v>
      </c>
      <c r="F31" s="90" t="n">
        <v>0</v>
      </c>
      <c r="G31" s="90" t="n">
        <v>0</v>
      </c>
      <c r="H31" s="90" t="n">
        <v>19</v>
      </c>
    </row>
    <row r="32">
      <c r="A32" s="90" t="s">
        <v>54</v>
      </c>
      <c r="B32" s="90" t="n">
        <v>20</v>
      </c>
      <c r="C32" s="90" t="n">
        <v>6</v>
      </c>
      <c r="D32" s="90" t="n">
        <v>1</v>
      </c>
      <c r="E32" s="90" t="n">
        <v>0</v>
      </c>
      <c r="F32" s="90" t="n">
        <v>0</v>
      </c>
      <c r="G32" s="90" t="n">
        <v>0</v>
      </c>
      <c r="H32" s="90" t="n">
        <v>27</v>
      </c>
    </row>
    <row r="33">
      <c r="A33" s="90" t="s">
        <v>55</v>
      </c>
      <c r="B33" s="90" t="n">
        <v>13</v>
      </c>
      <c r="C33" s="90" t="n">
        <v>2</v>
      </c>
      <c r="D33" s="90" t="n">
        <v>3</v>
      </c>
      <c r="E33" s="90" t="n">
        <v>0</v>
      </c>
      <c r="F33" s="90" t="n">
        <v>0</v>
      </c>
      <c r="G33" s="90" t="n">
        <v>0</v>
      </c>
      <c r="H33" s="90" t="n">
        <v>18</v>
      </c>
    </row>
    <row r="34">
      <c r="A34" s="90" t="s">
        <v>56</v>
      </c>
      <c r="B34" s="90" t="n">
        <v>12</v>
      </c>
      <c r="C34" s="90" t="n">
        <v>2</v>
      </c>
      <c r="D34" s="90" t="n">
        <v>6</v>
      </c>
      <c r="E34" s="90" t="n">
        <v>1</v>
      </c>
      <c r="F34" s="90" t="n">
        <v>1</v>
      </c>
      <c r="G34" s="90" t="n">
        <v>0</v>
      </c>
      <c r="H34" s="90" t="n">
        <v>22</v>
      </c>
    </row>
    <row r="35">
      <c r="A35" s="91" t="s">
        <v>57</v>
      </c>
      <c r="B35" s="91" t="n">
        <v>17</v>
      </c>
      <c r="C35" s="91" t="n">
        <v>1</v>
      </c>
      <c r="D35" s="91" t="n">
        <v>3</v>
      </c>
      <c r="E35" s="91" t="n">
        <v>0</v>
      </c>
      <c r="F35" s="91" t="n">
        <v>0</v>
      </c>
      <c r="G35" s="91" t="n">
        <v>0</v>
      </c>
      <c r="H35" s="91" t="n">
        <v>21</v>
      </c>
    </row>
    <row r="36">
      <c r="A36" s="28" t="s">
        <v>708</v>
      </c>
      <c r="B36" s="28"/>
      <c r="C36" s="28"/>
      <c r="D36" s="28"/>
      <c r="E36" s="28"/>
      <c r="F36" s="28"/>
      <c r="G36" s="28"/>
      <c r="H36" s="28"/>
    </row>
    <row r="37">
      <c r="A37" s="90"/>
      <c r="B37" s="90"/>
      <c r="C37" s="90"/>
      <c r="D37" s="90"/>
      <c r="E37" s="90"/>
      <c r="F37" s="90"/>
      <c r="G37" s="90"/>
      <c r="H37" s="90"/>
    </row>
  </sheetData>
  <sheetProtection sheet="1"/>
  <mergeCells count="2">
    <mergeCell ref="B1:E1"/>
    <mergeCell ref="A36:H36"/>
  </mergeCells>
  <hyperlinks>
    <hyperlink ref="A7" r:id="rId1h"/>
  </hyperlinks>
  <pageMargins left="0.7" right="0.7" top="0.75" bottom="0.75" header="0.3" footer="0.3"/>
  <pageSetup paperSize="9" orientation="portrait" r:id="rId2"/>
  <drawing r:id="rId1"/>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710</v>
      </c>
    </row>
    <row r="6" ht="15.95" customHeight="1">
      <c r="A6" s="16" t="s">
        <v>27</v>
      </c>
    </row>
    <row r="7" ht="15" customHeight="1">
      <c r="A7" s="9" t="s">
        <v>25</v>
      </c>
    </row>
    <row r="8">
      <c r="A8" s="23"/>
      <c r="B8" s="23"/>
      <c r="C8" s="23"/>
      <c r="D8" s="23"/>
      <c r="E8" s="23"/>
      <c r="F8" s="23"/>
      <c r="G8" s="23"/>
      <c r="H8" s="23"/>
    </row>
    <row r="9">
      <c r="B9" s="22" t="s">
        <v>711</v>
      </c>
      <c r="C9" s="22"/>
      <c r="D9" s="22"/>
      <c r="E9" s="22"/>
      <c r="F9" s="22"/>
      <c r="G9" s="22"/>
    </row>
    <row r="10">
      <c r="A10" s="92" t="s">
        <v>29</v>
      </c>
      <c r="B10" s="26" t="s">
        <v>82</v>
      </c>
      <c r="C10" s="26" t="s">
        <v>704</v>
      </c>
      <c r="D10" s="26" t="s">
        <v>87</v>
      </c>
      <c r="E10" s="26" t="s">
        <v>705</v>
      </c>
      <c r="F10" s="26" t="s">
        <v>706</v>
      </c>
      <c r="G10" s="26" t="s">
        <v>707</v>
      </c>
      <c r="H10" s="26" t="s">
        <v>32</v>
      </c>
    </row>
    <row r="11">
      <c r="A11" s="92" t="s">
        <v>33</v>
      </c>
      <c r="B11" s="92" t="n">
        <v>4895</v>
      </c>
      <c r="C11" s="92" t="n">
        <v>372</v>
      </c>
      <c r="D11" s="92" t="n">
        <v>1060</v>
      </c>
      <c r="E11" s="92" t="n">
        <v>0</v>
      </c>
      <c r="F11" s="92" t="n">
        <v>0</v>
      </c>
      <c r="G11" s="92" t="n">
        <v>0</v>
      </c>
      <c r="H11" s="92" t="n">
        <v>6327</v>
      </c>
    </row>
    <row r="12">
      <c r="A12" s="92" t="s">
        <v>34</v>
      </c>
      <c r="B12" s="92" t="n">
        <v>15782</v>
      </c>
      <c r="C12" s="92" t="n">
        <v>471</v>
      </c>
      <c r="D12" s="92" t="n">
        <v>2483</v>
      </c>
      <c r="E12" s="92" t="n">
        <v>682</v>
      </c>
      <c r="F12" s="92" t="n">
        <v>12</v>
      </c>
      <c r="G12" s="92" t="n">
        <v>0</v>
      </c>
      <c r="H12" s="92" t="n">
        <v>19430</v>
      </c>
    </row>
    <row r="13">
      <c r="A13" s="92" t="s">
        <v>35</v>
      </c>
      <c r="B13" s="92" t="n">
        <v>16300</v>
      </c>
      <c r="C13" s="92" t="n">
        <v>242</v>
      </c>
      <c r="D13" s="92" t="n">
        <v>721</v>
      </c>
      <c r="E13" s="92" t="n">
        <v>0</v>
      </c>
      <c r="F13" s="92" t="n">
        <v>4094</v>
      </c>
      <c r="G13" s="92" t="n">
        <v>0</v>
      </c>
      <c r="H13" s="92" t="n">
        <v>21357</v>
      </c>
    </row>
    <row r="14">
      <c r="A14" s="92" t="s">
        <v>36</v>
      </c>
      <c r="B14" s="92" t="n">
        <v>57546</v>
      </c>
      <c r="C14" s="92" t="n">
        <v>612</v>
      </c>
      <c r="D14" s="92" t="n">
        <v>689</v>
      </c>
      <c r="E14" s="92" t="n">
        <v>168</v>
      </c>
      <c r="F14" s="92" t="n">
        <v>0</v>
      </c>
      <c r="G14" s="92" t="n">
        <v>0</v>
      </c>
      <c r="H14" s="92" t="n">
        <v>59015</v>
      </c>
    </row>
    <row r="15">
      <c r="A15" s="92" t="s">
        <v>37</v>
      </c>
      <c r="B15" s="92" t="n">
        <v>37775</v>
      </c>
      <c r="C15" s="92" t="n">
        <v>3</v>
      </c>
      <c r="D15" s="92" t="n">
        <v>6557</v>
      </c>
      <c r="E15" s="92" t="n">
        <v>0</v>
      </c>
      <c r="F15" s="92" t="n">
        <v>1</v>
      </c>
      <c r="G15" s="92" t="n">
        <v>0</v>
      </c>
      <c r="H15" s="92" t="n">
        <v>44336</v>
      </c>
    </row>
    <row r="16">
      <c r="A16" s="92" t="s">
        <v>38</v>
      </c>
      <c r="B16" s="92" t="n">
        <v>19950</v>
      </c>
      <c r="C16" s="92" t="n">
        <v>0</v>
      </c>
      <c r="D16" s="92" t="n">
        <v>1524</v>
      </c>
      <c r="E16" s="92" t="n">
        <v>0</v>
      </c>
      <c r="F16" s="92" t="n">
        <v>930</v>
      </c>
      <c r="G16" s="92" t="n">
        <v>0</v>
      </c>
      <c r="H16" s="92" t="n">
        <v>22404</v>
      </c>
    </row>
    <row r="17">
      <c r="A17" s="92" t="s">
        <v>39</v>
      </c>
      <c r="B17" s="92" t="n">
        <v>87922</v>
      </c>
      <c r="C17" s="92" t="n">
        <v>2228</v>
      </c>
      <c r="D17" s="92" t="n">
        <v>402</v>
      </c>
      <c r="E17" s="92" t="n">
        <v>555</v>
      </c>
      <c r="F17" s="92" t="n">
        <v>0</v>
      </c>
      <c r="G17" s="92" t="n">
        <v>0</v>
      </c>
      <c r="H17" s="92" t="n">
        <v>91107</v>
      </c>
    </row>
    <row r="18">
      <c r="A18" s="92" t="s">
        <v>40</v>
      </c>
      <c r="B18" s="92" t="n">
        <v>37438</v>
      </c>
      <c r="C18" s="92" t="n">
        <v>840</v>
      </c>
      <c r="D18" s="92" t="n">
        <v>4947</v>
      </c>
      <c r="E18" s="92" t="n">
        <v>0</v>
      </c>
      <c r="F18" s="92" t="n">
        <v>0</v>
      </c>
      <c r="G18" s="92" t="n">
        <v>0</v>
      </c>
      <c r="H18" s="92" t="n">
        <v>43225</v>
      </c>
    </row>
    <row r="19">
      <c r="A19" s="92" t="s">
        <v>41</v>
      </c>
      <c r="B19" s="92" t="n">
        <v>10350</v>
      </c>
      <c r="C19" s="92" t="n">
        <v>7380</v>
      </c>
      <c r="D19" s="92" t="n">
        <v>0</v>
      </c>
      <c r="E19" s="92" t="n">
        <v>0</v>
      </c>
      <c r="F19" s="92" t="n">
        <v>0</v>
      </c>
      <c r="G19" s="92" t="n">
        <v>0</v>
      </c>
      <c r="H19" s="92" t="n">
        <v>17730</v>
      </c>
    </row>
    <row r="20">
      <c r="A20" s="92" t="s">
        <v>42</v>
      </c>
      <c r="B20" s="92" t="n">
        <v>38470</v>
      </c>
      <c r="C20" s="92" t="n">
        <v>10949</v>
      </c>
      <c r="D20" s="92" t="n">
        <v>1119</v>
      </c>
      <c r="E20" s="92" t="n">
        <v>130</v>
      </c>
      <c r="F20" s="92" t="n">
        <v>0</v>
      </c>
      <c r="G20" s="92" t="n">
        <v>0</v>
      </c>
      <c r="H20" s="92" t="n">
        <v>50668</v>
      </c>
    </row>
    <row r="21">
      <c r="A21" s="92" t="s">
        <v>43</v>
      </c>
      <c r="B21" s="92" t="n">
        <v>14259</v>
      </c>
      <c r="C21" s="92" t="n">
        <v>1390</v>
      </c>
      <c r="D21" s="92" t="n">
        <v>3024</v>
      </c>
      <c r="E21" s="92" t="n">
        <v>0</v>
      </c>
      <c r="F21" s="92" t="n">
        <v>13</v>
      </c>
      <c r="G21" s="92" t="n">
        <v>0</v>
      </c>
      <c r="H21" s="92" t="n">
        <v>18686</v>
      </c>
    </row>
    <row r="22">
      <c r="A22" s="92" t="s">
        <v>44</v>
      </c>
      <c r="B22" s="92" t="n">
        <v>17636</v>
      </c>
      <c r="C22" s="92" t="n">
        <v>1251</v>
      </c>
      <c r="D22" s="92" t="n">
        <v>11078</v>
      </c>
      <c r="E22" s="92" t="n">
        <v>0</v>
      </c>
      <c r="F22" s="92" t="n">
        <v>46</v>
      </c>
      <c r="G22" s="92" t="n">
        <v>0</v>
      </c>
      <c r="H22" s="92" t="n">
        <v>30011</v>
      </c>
    </row>
    <row r="23">
      <c r="A23" s="92" t="s">
        <v>45</v>
      </c>
      <c r="B23" s="92" t="n">
        <v>26912</v>
      </c>
      <c r="C23" s="92" t="n">
        <v>156</v>
      </c>
      <c r="D23" s="92" t="n">
        <v>193</v>
      </c>
      <c r="E23" s="92" t="n">
        <v>0</v>
      </c>
      <c r="F23" s="92" t="n">
        <v>1</v>
      </c>
      <c r="G23" s="92" t="n">
        <v>0</v>
      </c>
      <c r="H23" s="92" t="n">
        <v>27262</v>
      </c>
    </row>
    <row r="24">
      <c r="A24" s="92" t="s">
        <v>46</v>
      </c>
      <c r="B24" s="92" t="n">
        <v>52065</v>
      </c>
      <c r="C24" s="92" t="n">
        <v>2132</v>
      </c>
      <c r="D24" s="92" t="n">
        <v>957</v>
      </c>
      <c r="E24" s="92" t="n">
        <v>0</v>
      </c>
      <c r="F24" s="92" t="n">
        <v>7</v>
      </c>
      <c r="G24" s="92" t="n">
        <v>0</v>
      </c>
      <c r="H24" s="92" t="n">
        <v>55161</v>
      </c>
    </row>
    <row r="25">
      <c r="A25" s="92" t="s">
        <v>47</v>
      </c>
      <c r="B25" s="92" t="n">
        <v>51060</v>
      </c>
      <c r="C25" s="92" t="n">
        <v>1343</v>
      </c>
      <c r="D25" s="92" t="n">
        <v>5054</v>
      </c>
      <c r="E25" s="92" t="n">
        <v>0</v>
      </c>
      <c r="F25" s="92" t="n">
        <v>15</v>
      </c>
      <c r="G25" s="92" t="n">
        <v>0</v>
      </c>
      <c r="H25" s="92" t="n">
        <v>57472</v>
      </c>
    </row>
    <row r="26">
      <c r="A26" s="92" t="s">
        <v>48</v>
      </c>
      <c r="B26" s="92" t="n">
        <v>210078</v>
      </c>
      <c r="C26" s="92" t="n">
        <v>981</v>
      </c>
      <c r="D26" s="92" t="n">
        <v>2033</v>
      </c>
      <c r="E26" s="92" t="n">
        <v>0</v>
      </c>
      <c r="F26" s="92" t="n">
        <v>85</v>
      </c>
      <c r="G26" s="92" t="n">
        <v>0</v>
      </c>
      <c r="H26" s="92" t="n">
        <v>213177</v>
      </c>
    </row>
    <row r="27">
      <c r="A27" s="92" t="s">
        <v>49</v>
      </c>
      <c r="B27" s="92" t="n">
        <v>4490</v>
      </c>
      <c r="C27" s="92" t="n">
        <v>0</v>
      </c>
      <c r="D27" s="92" t="n">
        <v>240</v>
      </c>
      <c r="E27" s="92" t="n">
        <v>3</v>
      </c>
      <c r="F27" s="92" t="n">
        <v>0</v>
      </c>
      <c r="G27" s="92" t="n">
        <v>2650</v>
      </c>
      <c r="H27" s="92" t="n">
        <v>7383</v>
      </c>
    </row>
    <row r="28">
      <c r="A28" s="92" t="s">
        <v>50</v>
      </c>
      <c r="B28" s="92" t="n">
        <v>440529</v>
      </c>
      <c r="C28" s="92" t="n">
        <v>5704</v>
      </c>
      <c r="D28" s="92" t="n">
        <v>476</v>
      </c>
      <c r="E28" s="92" t="n">
        <v>0</v>
      </c>
      <c r="F28" s="92" t="n">
        <v>0</v>
      </c>
      <c r="G28" s="92" t="n">
        <v>0</v>
      </c>
      <c r="H28" s="92" t="n">
        <v>446709</v>
      </c>
    </row>
    <row r="29">
      <c r="A29" s="92" t="s">
        <v>51</v>
      </c>
      <c r="B29" s="92" t="n">
        <v>79813</v>
      </c>
      <c r="C29" s="92" t="n">
        <v>5234</v>
      </c>
      <c r="D29" s="92" t="n">
        <v>1454</v>
      </c>
      <c r="E29" s="92" t="n">
        <v>0</v>
      </c>
      <c r="F29" s="92" t="n">
        <v>295</v>
      </c>
      <c r="G29" s="92" t="n">
        <v>0</v>
      </c>
      <c r="H29" s="92" t="n">
        <v>86796</v>
      </c>
    </row>
    <row r="30">
      <c r="A30" s="92" t="s">
        <v>52</v>
      </c>
      <c r="B30" s="92" t="n">
        <v>3780</v>
      </c>
      <c r="C30" s="92" t="n">
        <v>33</v>
      </c>
      <c r="D30" s="92" t="n">
        <v>233</v>
      </c>
      <c r="E30" s="92" t="n">
        <v>476</v>
      </c>
      <c r="F30" s="92" t="n">
        <v>0</v>
      </c>
      <c r="G30" s="92" t="n">
        <v>0</v>
      </c>
      <c r="H30" s="92" t="n">
        <v>4522</v>
      </c>
    </row>
    <row r="31">
      <c r="A31" s="92" t="s">
        <v>53</v>
      </c>
      <c r="B31" s="92" t="n">
        <v>11885</v>
      </c>
      <c r="C31" s="92" t="n">
        <v>1324</v>
      </c>
      <c r="D31" s="92" t="n">
        <v>0</v>
      </c>
      <c r="E31" s="92" t="n">
        <v>0</v>
      </c>
      <c r="F31" s="92" t="n">
        <v>0</v>
      </c>
      <c r="G31" s="92" t="n">
        <v>0</v>
      </c>
      <c r="H31" s="92" t="n">
        <v>13209</v>
      </c>
    </row>
    <row r="32">
      <c r="A32" s="92" t="s">
        <v>54</v>
      </c>
      <c r="B32" s="92" t="n">
        <v>101970</v>
      </c>
      <c r="C32" s="92" t="n">
        <v>2084</v>
      </c>
      <c r="D32" s="92" t="n">
        <v>200</v>
      </c>
      <c r="E32" s="92" t="n">
        <v>0</v>
      </c>
      <c r="F32" s="92" t="n">
        <v>0</v>
      </c>
      <c r="G32" s="92" t="n">
        <v>0</v>
      </c>
      <c r="H32" s="92" t="n">
        <v>104254</v>
      </c>
    </row>
    <row r="33">
      <c r="A33" s="92" t="s">
        <v>55</v>
      </c>
      <c r="B33" s="92" t="n">
        <v>19242</v>
      </c>
      <c r="C33" s="92" t="n">
        <v>913</v>
      </c>
      <c r="D33" s="92" t="n">
        <v>538</v>
      </c>
      <c r="E33" s="92" t="n">
        <v>0</v>
      </c>
      <c r="F33" s="92" t="n">
        <v>0</v>
      </c>
      <c r="G33" s="92" t="n">
        <v>0</v>
      </c>
      <c r="H33" s="92" t="n">
        <v>20693</v>
      </c>
    </row>
    <row r="34">
      <c r="A34" s="92" t="s">
        <v>56</v>
      </c>
      <c r="B34" s="92" t="n">
        <v>52224</v>
      </c>
      <c r="C34" s="92" t="n">
        <v>1209</v>
      </c>
      <c r="D34" s="92" t="n">
        <v>765</v>
      </c>
      <c r="E34" s="92" t="n">
        <v>26</v>
      </c>
      <c r="F34" s="92" t="n">
        <v>128</v>
      </c>
      <c r="G34" s="92" t="n">
        <v>0</v>
      </c>
      <c r="H34" s="92" t="n">
        <v>54352</v>
      </c>
    </row>
    <row r="35">
      <c r="A35" s="93" t="s">
        <v>57</v>
      </c>
      <c r="B35" s="93" t="n">
        <v>27346</v>
      </c>
      <c r="C35" s="93" t="n">
        <v>255</v>
      </c>
      <c r="D35" s="93" t="n">
        <v>130</v>
      </c>
      <c r="E35" s="93" t="n">
        <v>0</v>
      </c>
      <c r="F35" s="93" t="n">
        <v>0</v>
      </c>
      <c r="G35" s="93" t="n">
        <v>0</v>
      </c>
      <c r="H35" s="93" t="n">
        <v>27731</v>
      </c>
    </row>
    <row r="36">
      <c r="A36" s="28" t="s">
        <v>708</v>
      </c>
      <c r="B36" s="28"/>
      <c r="C36" s="28"/>
      <c r="D36" s="28"/>
      <c r="E36" s="28"/>
      <c r="F36" s="28"/>
      <c r="G36" s="28"/>
      <c r="H36" s="28"/>
    </row>
    <row r="37">
      <c r="A37" s="92"/>
      <c r="B37" s="92"/>
      <c r="C37" s="92"/>
      <c r="D37" s="92"/>
      <c r="E37" s="92"/>
      <c r="F37" s="92"/>
      <c r="G37" s="92"/>
      <c r="H37" s="92"/>
    </row>
  </sheetData>
  <sheetProtection sheet="1"/>
  <mergeCells count="3">
    <mergeCell ref="B1:E1"/>
    <mergeCell ref="B9:G9"/>
    <mergeCell ref="A36:H36"/>
  </mergeCells>
  <hyperlinks>
    <hyperlink ref="A7" r:id="rId1h"/>
  </hyperlinks>
  <pageMargins left="0.7" right="0.7" top="0.75" bottom="0.75" header="0.3" footer="0.3"/>
  <pageSetup paperSize="9" orientation="portrait" r:id="rId2"/>
  <drawing r:id="rId1"/>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showGridLines="0" workbookViewId="0">
      <pane ySplit="5" topLeftCell="A6" activePane="bottomLeft" state="frozen"/>
      <selection pane="bottomLeft" activeCell="B11" sqref="B11:J11"/>
    </sheetView>
  </sheetViews>
  <sheetFormatPr defaultRowHeight="15.0" baseColWidth="10"/>
  <cols>
    <col min="1" max="1" width="2.1640625" hidden="0" customWidth="1"/>
    <col min="2" max="2" width="53.33203125" hidden="0" customWidth="1"/>
    <col min="3" max="3" width="35.33203125" hidden="0" customWidth="1"/>
    <col min="4" max="4" width="9.21" hidden="0" customWidth="1"/>
    <col min="5" max="5" width="9.21" hidden="0" customWidth="1"/>
    <col min="6" max="6" width="9.21" hidden="0" customWidth="1"/>
    <col min="7" max="7" width="9.21" hidden="0" customWidth="1"/>
    <col min="8" max="8" width="9.21" hidden="0" customWidth="1"/>
    <col min="9" max="9" width="9.21" hidden="0" customWidth="1"/>
    <col min="10" max="10" width="9.21" hidden="0" customWidth="1"/>
    <col min="11" max="11" width="9.21" hidden="0" customWidth="1"/>
  </cols>
  <sheetData>
    <row r="1" ht="71.25" customHeight="1">
      <c r="A1" s="20"/>
      <c r="B1" s="15"/>
      <c r="C1" s="15"/>
      <c r="D1" s="15"/>
      <c r="E1" s="15"/>
      <c r="F1" s="15"/>
      <c r="G1" s="15"/>
      <c r="H1" s="15"/>
      <c r="I1" s="15"/>
      <c r="J1" s="15"/>
      <c r="K1" s="15"/>
      <c r="L1" s="19"/>
      <c r="M1" s="19"/>
      <c r="N1" s="19"/>
      <c r="O1" s="19"/>
      <c r="P1" s="19"/>
    </row>
    <row r="2" ht="18" customHeight="1">
      <c r="A2" s="20"/>
      <c r="B2" s="14"/>
      <c r="C2" s="14"/>
      <c r="D2" s="15"/>
      <c r="E2" s="15"/>
      <c r="F2" s="15"/>
      <c r="G2" s="15"/>
      <c r="H2" s="15"/>
      <c r="I2" s="15"/>
      <c r="J2" s="15"/>
      <c r="K2" s="15"/>
      <c r="L2" s="19"/>
      <c r="M2" s="19"/>
      <c r="N2" s="19"/>
      <c r="O2" s="19"/>
      <c r="P2" s="19"/>
    </row>
    <row r="3" ht="32.450000000000003" customHeight="1">
      <c r="A3" s="17" t="s">
        <v>4</v>
      </c>
      <c r="B3" s="17"/>
      <c r="C3" s="17"/>
      <c r="D3" s="15"/>
      <c r="E3" s="15"/>
      <c r="F3" s="15"/>
      <c r="G3" s="15"/>
      <c r="H3" s="15"/>
      <c r="I3" s="15"/>
      <c r="J3" s="15"/>
      <c r="K3" s="15"/>
      <c r="L3" s="19"/>
      <c r="M3" s="19"/>
      <c r="N3" s="19"/>
      <c r="O3" s="19"/>
      <c r="P3" s="19"/>
    </row>
    <row r="4" ht="3.95" customHeight="1"/>
    <row r="5" ht="15.95" customHeight="1">
      <c r="B5" s="95" t="s">
        <v>0</v>
      </c>
    </row>
    <row r="6" ht="3.95" customHeight="1">
      <c r="B6" s="98"/>
    </row>
    <row r="7" ht="172.5" customHeight="1">
      <c r="B7" s="96" t="s">
        <v>14</v>
      </c>
      <c r="C7" s="96"/>
      <c r="D7" s="96"/>
      <c r="E7" s="96"/>
      <c r="F7" s="96"/>
      <c r="G7" s="96"/>
      <c r="H7" s="96"/>
      <c r="I7" s="96"/>
      <c r="J7" s="96"/>
    </row>
    <row r="8" ht="12.75" customHeight="1">
      <c r="B8" s="94"/>
    </row>
    <row r="9" ht="12.75" customHeight="1">
      <c r="B9" s="99" t="s">
        <v>5</v>
      </c>
    </row>
    <row r="10" ht="3.95" customHeight="1">
      <c r="B10" s="98"/>
    </row>
    <row r="11" ht="92.25" customHeight="1">
      <c r="B11" s="96" t="s">
        <v>8</v>
      </c>
      <c r="C11" s="96"/>
      <c r="D11" s="96"/>
      <c r="E11" s="96"/>
      <c r="F11" s="96"/>
      <c r="G11" s="96"/>
      <c r="H11" s="96"/>
      <c r="I11" s="96"/>
      <c r="J11" s="96"/>
    </row>
    <row r="12" ht="12.75" customHeight="1">
      <c r="B12" s="97"/>
      <c r="C12" s="97"/>
      <c r="D12" s="97"/>
      <c r="E12" s="97"/>
      <c r="F12" s="97"/>
      <c r="G12" s="97"/>
      <c r="H12" s="97"/>
      <c r="I12" s="97"/>
      <c r="J12" s="97"/>
    </row>
    <row r="13" ht="12.75" customHeight="1">
      <c r="B13" s="99" t="s">
        <v>6</v>
      </c>
      <c r="C13" s="97"/>
      <c r="D13" s="97"/>
      <c r="E13" s="97"/>
      <c r="F13" s="97"/>
      <c r="G13" s="97"/>
      <c r="H13" s="97"/>
      <c r="I13" s="97"/>
      <c r="J13" s="97"/>
    </row>
    <row r="14" ht="3.95" customHeight="1">
      <c r="B14" s="97"/>
      <c r="C14" s="97"/>
      <c r="D14" s="97"/>
      <c r="E14" s="97"/>
      <c r="F14" s="97"/>
      <c r="G14" s="97"/>
      <c r="H14" s="97"/>
      <c r="I14" s="97"/>
      <c r="J14" s="97"/>
    </row>
    <row r="15" ht="68.25" customHeight="1">
      <c r="B15" s="96" t="s">
        <v>7</v>
      </c>
      <c r="C15" s="96"/>
      <c r="D15" s="96"/>
      <c r="E15" s="96"/>
      <c r="F15" s="96"/>
      <c r="G15" s="96"/>
      <c r="H15" s="96"/>
      <c r="I15" s="96"/>
      <c r="J15" s="96"/>
    </row>
    <row r="16" ht="12.75" customHeight="1">
      <c r="B16" s="97"/>
      <c r="C16" s="97"/>
      <c r="D16" s="97"/>
    </row>
    <row r="17" ht="12.75" customHeight="1">
      <c r="B17" s="99" t="s">
        <v>9</v>
      </c>
      <c r="C17" s="97"/>
      <c r="D17" s="97"/>
    </row>
    <row r="18" ht="3.95" customHeight="1">
      <c r="B18" s="98"/>
      <c r="C18" s="98"/>
      <c r="D18" s="98"/>
      <c r="E18" s="98"/>
      <c r="F18" s="98"/>
      <c r="G18" s="98"/>
      <c r="H18" s="98"/>
      <c r="I18" s="98"/>
      <c r="J18" s="98"/>
    </row>
    <row r="19" ht="41.25" customHeight="1">
      <c r="B19" s="96" t="s">
        <v>12</v>
      </c>
      <c r="C19" s="96"/>
      <c r="D19" s="96"/>
      <c r="E19" s="96"/>
      <c r="F19" s="96"/>
      <c r="G19" s="96"/>
      <c r="H19" s="96"/>
      <c r="I19" s="96"/>
      <c r="J19" s="96"/>
    </row>
    <row r="20" ht="12.75" customHeight="1">
      <c r="B20" s="98"/>
      <c r="C20" s="97"/>
      <c r="D20" s="97"/>
    </row>
    <row r="21" ht="12.75" customHeight="1">
      <c r="B21" s="99" t="s">
        <v>1</v>
      </c>
    </row>
    <row r="22" ht="3.95" customHeight="1">
      <c r="B22" s="99"/>
    </row>
    <row r="23" ht="12.75" customHeight="1">
      <c r="B23" s="100" t="s">
        <v>2</v>
      </c>
      <c r="C23" s="101" t="s">
        <v>3</v>
      </c>
    </row>
    <row r="25">
      <c r="B25" s="9" t="s">
        <v>25</v>
      </c>
    </row>
  </sheetData>
  <mergeCells count="5">
    <mergeCell ref="B1:E1"/>
    <mergeCell ref="B7:J7"/>
    <mergeCell ref="B11:J11"/>
    <mergeCell ref="B15:J15"/>
    <mergeCell ref="B19:J19"/>
  </mergeCells>
  <hyperlinks>
    <hyperlink ref="C23" r:id="rId1h"/>
    <hyperlink ref="B25" r:id="rId2h"/>
  </hyperlinks>
  <pageMargins left="0.7" right="0.7" top="0.75" bottom="0.75" header="0.3" footer="0.3"/>
  <pageSetup paperSize="9" orientation="portrait" r:id="rId2"/>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69</v>
      </c>
    </row>
    <row r="6" ht="15.95" customHeight="1">
      <c r="A6" s="16" t="s">
        <v>27</v>
      </c>
    </row>
    <row r="7" ht="15" customHeight="1">
      <c r="A7" s="9" t="s">
        <v>25</v>
      </c>
    </row>
    <row r="8">
      <c r="A8" s="23"/>
      <c r="B8" s="23"/>
      <c r="C8" s="23"/>
      <c r="D8" s="23"/>
      <c r="E8" s="23"/>
      <c r="F8" s="23"/>
      <c r="G8" s="23"/>
      <c r="H8" s="23"/>
      <c r="I8" s="23"/>
    </row>
    <row r="9">
      <c r="B9" s="22" t="s">
        <v>70</v>
      </c>
      <c r="C9" s="22"/>
      <c r="D9" s="22"/>
      <c r="E9" s="22"/>
      <c r="F9" s="22"/>
      <c r="G9" s="22"/>
      <c r="H9" s="22"/>
    </row>
    <row r="10">
      <c r="A10" s="33" t="s">
        <v>29</v>
      </c>
      <c r="B10" s="26" t="s">
        <v>71</v>
      </c>
      <c r="C10" s="26" t="s">
        <v>72</v>
      </c>
      <c r="D10" s="26" t="s">
        <v>73</v>
      </c>
      <c r="E10" s="26" t="s">
        <v>74</v>
      </c>
      <c r="F10" s="26" t="s">
        <v>75</v>
      </c>
      <c r="G10" s="26" t="s">
        <v>76</v>
      </c>
      <c r="H10" s="26" t="s">
        <v>77</v>
      </c>
      <c r="I10" s="26" t="s">
        <v>32</v>
      </c>
    </row>
    <row r="11">
      <c r="A11" s="33" t="s">
        <v>33</v>
      </c>
      <c r="B11" s="33" t="n">
        <v>1693</v>
      </c>
      <c r="C11" s="33" t="n">
        <v>4</v>
      </c>
      <c r="D11" s="33" t="n">
        <v>278</v>
      </c>
      <c r="E11" s="33" t="n">
        <v>351</v>
      </c>
      <c r="F11" s="33" t="n">
        <v>15</v>
      </c>
      <c r="G11" s="33" t="n">
        <v>55</v>
      </c>
      <c r="H11" s="33" t="n">
        <v>48</v>
      </c>
      <c r="I11" s="33" t="n">
        <v>2440</v>
      </c>
    </row>
    <row r="12">
      <c r="A12" s="33" t="s">
        <v>34</v>
      </c>
      <c r="B12" s="33" t="n">
        <v>1808</v>
      </c>
      <c r="C12" s="33" t="n">
        <v>11</v>
      </c>
      <c r="D12" s="33" t="n">
        <v>356</v>
      </c>
      <c r="E12" s="33" t="n">
        <v>374</v>
      </c>
      <c r="F12" s="33" t="n">
        <v>25</v>
      </c>
      <c r="G12" s="33" t="n">
        <v>78</v>
      </c>
      <c r="H12" s="33" t="n">
        <v>58</v>
      </c>
      <c r="I12" s="33" t="n">
        <v>2699</v>
      </c>
    </row>
    <row r="13">
      <c r="A13" s="33" t="s">
        <v>35</v>
      </c>
      <c r="B13" s="33" t="n">
        <v>1299</v>
      </c>
      <c r="C13" s="33" t="n">
        <v>6</v>
      </c>
      <c r="D13" s="33" t="n">
        <v>355</v>
      </c>
      <c r="E13" s="33" t="n">
        <v>446</v>
      </c>
      <c r="F13" s="33" t="n">
        <v>29</v>
      </c>
      <c r="G13" s="33" t="n">
        <v>75</v>
      </c>
      <c r="H13" s="33" t="n">
        <v>64</v>
      </c>
      <c r="I13" s="33" t="n">
        <v>2268</v>
      </c>
    </row>
    <row r="14">
      <c r="A14" s="33" t="s">
        <v>36</v>
      </c>
      <c r="B14" s="33" t="n">
        <v>1574</v>
      </c>
      <c r="C14" s="33" t="n">
        <v>2</v>
      </c>
      <c r="D14" s="33" t="n">
        <v>438</v>
      </c>
      <c r="E14" s="33" t="n">
        <v>450</v>
      </c>
      <c r="F14" s="33" t="n">
        <v>20</v>
      </c>
      <c r="G14" s="33" t="n">
        <v>82</v>
      </c>
      <c r="H14" s="33" t="n">
        <v>51</v>
      </c>
      <c r="I14" s="33" t="n">
        <v>2615</v>
      </c>
    </row>
    <row r="15">
      <c r="A15" s="33" t="s">
        <v>37</v>
      </c>
      <c r="B15" s="33" t="n">
        <v>1702</v>
      </c>
      <c r="C15" s="33" t="n">
        <v>13</v>
      </c>
      <c r="D15" s="33" t="n">
        <v>430</v>
      </c>
      <c r="E15" s="33" t="n">
        <v>502</v>
      </c>
      <c r="F15" s="33" t="n">
        <v>19</v>
      </c>
      <c r="G15" s="33" t="n">
        <v>89</v>
      </c>
      <c r="H15" s="33" t="n">
        <v>63</v>
      </c>
      <c r="I15" s="33" t="n">
        <v>2805</v>
      </c>
    </row>
    <row r="16">
      <c r="A16" s="33" t="s">
        <v>38</v>
      </c>
      <c r="B16" s="33" t="n">
        <v>1590</v>
      </c>
      <c r="C16" s="33" t="n">
        <v>6</v>
      </c>
      <c r="D16" s="33" t="n">
        <v>312</v>
      </c>
      <c r="E16" s="33" t="n">
        <v>283</v>
      </c>
      <c r="F16" s="33" t="n">
        <v>20</v>
      </c>
      <c r="G16" s="33" t="n">
        <v>44</v>
      </c>
      <c r="H16" s="33" t="n">
        <v>94</v>
      </c>
      <c r="I16" s="33" t="n">
        <v>2343</v>
      </c>
    </row>
    <row r="17">
      <c r="A17" s="33" t="s">
        <v>39</v>
      </c>
      <c r="B17" s="33" t="n">
        <v>1895</v>
      </c>
      <c r="C17" s="33" t="n">
        <v>1</v>
      </c>
      <c r="D17" s="33" t="n">
        <v>448</v>
      </c>
      <c r="E17" s="33" t="n">
        <v>476</v>
      </c>
      <c r="F17" s="33" t="n">
        <v>35</v>
      </c>
      <c r="G17" s="33" t="n">
        <v>78</v>
      </c>
      <c r="H17" s="33" t="n">
        <v>93</v>
      </c>
      <c r="I17" s="33" t="n">
        <v>3025</v>
      </c>
    </row>
    <row r="18">
      <c r="A18" s="33" t="s">
        <v>40</v>
      </c>
      <c r="B18" s="33" t="n">
        <v>1544</v>
      </c>
      <c r="C18" s="33" t="n">
        <v>3</v>
      </c>
      <c r="D18" s="33" t="n">
        <v>291</v>
      </c>
      <c r="E18" s="33" t="n">
        <v>399</v>
      </c>
      <c r="F18" s="33" t="n">
        <v>27</v>
      </c>
      <c r="G18" s="33" t="n">
        <v>77</v>
      </c>
      <c r="H18" s="33" t="n">
        <v>150</v>
      </c>
      <c r="I18" s="33" t="n">
        <v>2488</v>
      </c>
    </row>
    <row r="19">
      <c r="A19" s="33" t="s">
        <v>41</v>
      </c>
      <c r="B19" s="33" t="n">
        <v>1743</v>
      </c>
      <c r="C19" s="33" t="n">
        <v>10</v>
      </c>
      <c r="D19" s="33" t="n">
        <v>294</v>
      </c>
      <c r="E19" s="33" t="n">
        <v>323</v>
      </c>
      <c r="F19" s="33" t="n">
        <v>32</v>
      </c>
      <c r="G19" s="33" t="n">
        <v>85</v>
      </c>
      <c r="H19" s="33" t="n">
        <v>166</v>
      </c>
      <c r="I19" s="33" t="n">
        <v>2643</v>
      </c>
    </row>
    <row r="20">
      <c r="A20" s="33" t="s">
        <v>42</v>
      </c>
      <c r="B20" s="33" t="n">
        <v>1509</v>
      </c>
      <c r="C20" s="33" t="n">
        <v>3</v>
      </c>
      <c r="D20" s="33" t="n">
        <v>247</v>
      </c>
      <c r="E20" s="33" t="n">
        <v>285</v>
      </c>
      <c r="F20" s="33" t="n">
        <v>33</v>
      </c>
      <c r="G20" s="33" t="n">
        <v>55</v>
      </c>
      <c r="H20" s="33" t="n">
        <v>160</v>
      </c>
      <c r="I20" s="33" t="n">
        <v>2289</v>
      </c>
    </row>
    <row r="21">
      <c r="A21" s="33" t="s">
        <v>43</v>
      </c>
      <c r="B21" s="33" t="n">
        <v>1366</v>
      </c>
      <c r="C21" s="33" t="n">
        <v>4</v>
      </c>
      <c r="D21" s="33" t="n">
        <v>369</v>
      </c>
      <c r="E21" s="33" t="n">
        <v>366</v>
      </c>
      <c r="F21" s="33" t="n">
        <v>40</v>
      </c>
      <c r="G21" s="33" t="n">
        <v>85</v>
      </c>
      <c r="H21" s="33" t="n">
        <v>245</v>
      </c>
      <c r="I21" s="33" t="n">
        <v>2471</v>
      </c>
    </row>
    <row r="22">
      <c r="A22" s="33" t="s">
        <v>44</v>
      </c>
      <c r="B22" s="33" t="n">
        <v>1516</v>
      </c>
      <c r="C22" s="33" t="n">
        <v>1</v>
      </c>
      <c r="D22" s="33" t="n">
        <v>316</v>
      </c>
      <c r="E22" s="33" t="n">
        <v>336</v>
      </c>
      <c r="F22" s="33" t="n">
        <v>44</v>
      </c>
      <c r="G22" s="33" t="n">
        <v>68</v>
      </c>
      <c r="H22" s="33" t="n">
        <v>125</v>
      </c>
      <c r="I22" s="33" t="n">
        <v>2405</v>
      </c>
    </row>
    <row r="23">
      <c r="A23" s="33" t="s">
        <v>45</v>
      </c>
      <c r="B23" s="33" t="n">
        <v>1441</v>
      </c>
      <c r="C23" s="33" t="n">
        <v>0</v>
      </c>
      <c r="D23" s="33" t="n">
        <v>374</v>
      </c>
      <c r="E23" s="33" t="n">
        <v>343</v>
      </c>
      <c r="F23" s="33" t="n">
        <v>17</v>
      </c>
      <c r="G23" s="33" t="n">
        <v>90</v>
      </c>
      <c r="H23" s="33" t="n">
        <v>40</v>
      </c>
      <c r="I23" s="33" t="n">
        <v>2305</v>
      </c>
    </row>
    <row r="24">
      <c r="A24" s="33" t="s">
        <v>46</v>
      </c>
      <c r="B24" s="33" t="n">
        <v>1446</v>
      </c>
      <c r="C24" s="33" t="n">
        <v>0</v>
      </c>
      <c r="D24" s="33" t="n">
        <v>310</v>
      </c>
      <c r="E24" s="33" t="n">
        <v>318</v>
      </c>
      <c r="F24" s="33" t="n">
        <v>16</v>
      </c>
      <c r="G24" s="33" t="n">
        <v>96</v>
      </c>
      <c r="H24" s="33" t="n">
        <v>23</v>
      </c>
      <c r="I24" s="33" t="n">
        <v>2209</v>
      </c>
    </row>
    <row r="25">
      <c r="A25" s="33" t="s">
        <v>47</v>
      </c>
      <c r="B25" s="33" t="n">
        <v>1624</v>
      </c>
      <c r="C25" s="33" t="n">
        <v>0</v>
      </c>
      <c r="D25" s="33" t="n">
        <v>358</v>
      </c>
      <c r="E25" s="33" t="n">
        <v>325</v>
      </c>
      <c r="F25" s="33" t="n">
        <v>6</v>
      </c>
      <c r="G25" s="33" t="n">
        <v>81</v>
      </c>
      <c r="H25" s="33" t="n">
        <v>30</v>
      </c>
      <c r="I25" s="33" t="n">
        <v>2424</v>
      </c>
    </row>
    <row r="26">
      <c r="A26" s="33" t="s">
        <v>48</v>
      </c>
      <c r="B26" s="33" t="n">
        <v>2017</v>
      </c>
      <c r="C26" s="33" t="n">
        <v>0</v>
      </c>
      <c r="D26" s="33" t="n">
        <v>408</v>
      </c>
      <c r="E26" s="33" t="n">
        <v>496</v>
      </c>
      <c r="F26" s="33" t="n">
        <v>15</v>
      </c>
      <c r="G26" s="33" t="n">
        <v>94</v>
      </c>
      <c r="H26" s="33" t="n">
        <v>31</v>
      </c>
      <c r="I26" s="33" t="n">
        <v>3061</v>
      </c>
    </row>
    <row r="27">
      <c r="A27" s="33" t="s">
        <v>49</v>
      </c>
      <c r="B27" s="33" t="n">
        <v>1669</v>
      </c>
      <c r="C27" s="33" t="n">
        <v>0</v>
      </c>
      <c r="D27" s="33" t="n">
        <v>430</v>
      </c>
      <c r="E27" s="33" t="n">
        <v>463</v>
      </c>
      <c r="F27" s="33" t="n">
        <v>95</v>
      </c>
      <c r="G27" s="33" t="n">
        <v>113</v>
      </c>
      <c r="H27" s="33" t="n">
        <v>33</v>
      </c>
      <c r="I27" s="33" t="n">
        <v>2803</v>
      </c>
    </row>
    <row r="28">
      <c r="A28" s="33" t="s">
        <v>50</v>
      </c>
      <c r="B28" s="33" t="n">
        <v>2264</v>
      </c>
      <c r="C28" s="33" t="n">
        <v>0</v>
      </c>
      <c r="D28" s="33" t="n">
        <v>462</v>
      </c>
      <c r="E28" s="33" t="n">
        <v>478</v>
      </c>
      <c r="F28" s="33" t="n">
        <v>4</v>
      </c>
      <c r="G28" s="33" t="n">
        <v>102</v>
      </c>
      <c r="H28" s="33" t="n">
        <v>34</v>
      </c>
      <c r="I28" s="33" t="n">
        <v>3344</v>
      </c>
    </row>
    <row r="29">
      <c r="A29" s="33" t="s">
        <v>51</v>
      </c>
      <c r="B29" s="33" t="n">
        <v>2196</v>
      </c>
      <c r="C29" s="33" t="n">
        <v>1</v>
      </c>
      <c r="D29" s="33" t="n">
        <v>428</v>
      </c>
      <c r="E29" s="33" t="n">
        <v>526</v>
      </c>
      <c r="F29" s="33" t="n">
        <v>80</v>
      </c>
      <c r="G29" s="33" t="n">
        <v>97</v>
      </c>
      <c r="H29" s="33" t="n">
        <v>36</v>
      </c>
      <c r="I29" s="33" t="n">
        <v>3363</v>
      </c>
    </row>
    <row r="30">
      <c r="A30" s="33" t="s">
        <v>52</v>
      </c>
      <c r="B30" s="33" t="n">
        <v>1935</v>
      </c>
      <c r="C30" s="33" t="n">
        <v>0</v>
      </c>
      <c r="D30" s="33" t="n">
        <v>331</v>
      </c>
      <c r="E30" s="33" t="n">
        <v>421</v>
      </c>
      <c r="F30" s="33" t="n">
        <v>82</v>
      </c>
      <c r="G30" s="33" t="n">
        <v>77</v>
      </c>
      <c r="H30" s="33" t="n">
        <v>121</v>
      </c>
      <c r="I30" s="33" t="n">
        <v>2967</v>
      </c>
    </row>
    <row r="31">
      <c r="A31" s="33" t="s">
        <v>53</v>
      </c>
      <c r="B31" s="33" t="n">
        <v>2218</v>
      </c>
      <c r="C31" s="33" t="n">
        <v>0</v>
      </c>
      <c r="D31" s="33" t="n">
        <v>382</v>
      </c>
      <c r="E31" s="33" t="n">
        <v>342</v>
      </c>
      <c r="F31" s="33" t="n">
        <v>96</v>
      </c>
      <c r="G31" s="33" t="n">
        <v>85</v>
      </c>
      <c r="H31" s="33" t="n">
        <v>20</v>
      </c>
      <c r="I31" s="33" t="n">
        <v>3143</v>
      </c>
    </row>
    <row r="32">
      <c r="A32" s="33" t="s">
        <v>54</v>
      </c>
      <c r="B32" s="33" t="n">
        <v>1817</v>
      </c>
      <c r="C32" s="33" t="n">
        <v>0</v>
      </c>
      <c r="D32" s="33" t="n">
        <v>371</v>
      </c>
      <c r="E32" s="33" t="n">
        <v>440</v>
      </c>
      <c r="F32" s="33" t="n">
        <v>27</v>
      </c>
      <c r="G32" s="33" t="n">
        <v>63</v>
      </c>
      <c r="H32" s="33" t="n">
        <v>34</v>
      </c>
      <c r="I32" s="33" t="n">
        <v>2752</v>
      </c>
    </row>
    <row r="33">
      <c r="A33" s="33" t="s">
        <v>55</v>
      </c>
      <c r="B33" s="33" t="n">
        <v>1741</v>
      </c>
      <c r="C33" s="33" t="n">
        <v>0</v>
      </c>
      <c r="D33" s="33" t="n">
        <v>334</v>
      </c>
      <c r="E33" s="33" t="n">
        <v>298</v>
      </c>
      <c r="F33" s="33" t="n">
        <v>88</v>
      </c>
      <c r="G33" s="33" t="n">
        <v>88</v>
      </c>
      <c r="H33" s="33" t="n">
        <v>46</v>
      </c>
      <c r="I33" s="33" t="n">
        <v>2595</v>
      </c>
    </row>
    <row r="34">
      <c r="A34" s="33" t="s">
        <v>56</v>
      </c>
      <c r="B34" s="33" t="n">
        <v>1986</v>
      </c>
      <c r="C34" s="33" t="n">
        <v>0</v>
      </c>
      <c r="D34" s="33" t="n">
        <v>426</v>
      </c>
      <c r="E34" s="33" t="n">
        <v>419</v>
      </c>
      <c r="F34" s="33" t="n">
        <v>67</v>
      </c>
      <c r="G34" s="33" t="n">
        <v>118</v>
      </c>
      <c r="H34" s="33" t="n">
        <v>41</v>
      </c>
      <c r="I34" s="33" t="n">
        <v>3057</v>
      </c>
    </row>
    <row r="35">
      <c r="A35" s="34" t="s">
        <v>57</v>
      </c>
      <c r="B35" s="34" t="n">
        <v>1659</v>
      </c>
      <c r="C35" s="34" t="n">
        <v>0</v>
      </c>
      <c r="D35" s="34" t="n">
        <v>384</v>
      </c>
      <c r="E35" s="34" t="n">
        <v>468</v>
      </c>
      <c r="F35" s="34" t="n">
        <v>24</v>
      </c>
      <c r="G35" s="34" t="n">
        <v>101</v>
      </c>
      <c r="H35" s="34" t="n">
        <v>23</v>
      </c>
      <c r="I35" s="34" t="n">
        <v>2659</v>
      </c>
    </row>
    <row r="36">
      <c r="A36" s="28" t="s">
        <v>58</v>
      </c>
      <c r="B36" s="28"/>
      <c r="C36" s="28"/>
      <c r="D36" s="28"/>
      <c r="E36" s="28"/>
      <c r="F36" s="28"/>
      <c r="G36" s="28"/>
      <c r="H36" s="28"/>
      <c r="I36" s="28"/>
    </row>
    <row r="37" ht="22.5" customHeight="1">
      <c r="A37" s="28" t="s">
        <v>59</v>
      </c>
      <c r="B37" s="28"/>
      <c r="C37" s="28"/>
      <c r="D37" s="28"/>
      <c r="E37" s="28"/>
      <c r="F37" s="28"/>
      <c r="G37" s="28"/>
      <c r="H37" s="28"/>
      <c r="I37" s="28"/>
    </row>
    <row r="38" ht="22.5" customHeight="1">
      <c r="A38" s="28" t="s">
        <v>78</v>
      </c>
      <c r="B38" s="28"/>
      <c r="C38" s="28"/>
      <c r="D38" s="28"/>
      <c r="E38" s="28"/>
      <c r="F38" s="28"/>
      <c r="G38" s="28"/>
      <c r="H38" s="28"/>
      <c r="I38" s="28"/>
    </row>
    <row r="39">
      <c r="A39" s="28" t="s">
        <v>79</v>
      </c>
      <c r="B39" s="28"/>
      <c r="C39" s="28"/>
      <c r="D39" s="28"/>
      <c r="E39" s="28"/>
      <c r="F39" s="28"/>
      <c r="G39" s="28"/>
      <c r="H39" s="28"/>
      <c r="I39" s="28"/>
    </row>
    <row r="40">
      <c r="A40" s="28" t="s">
        <v>61</v>
      </c>
      <c r="B40" s="28"/>
      <c r="C40" s="28"/>
      <c r="D40" s="28"/>
      <c r="E40" s="28"/>
      <c r="F40" s="28"/>
      <c r="G40" s="28"/>
      <c r="H40" s="28"/>
      <c r="I40" s="28"/>
    </row>
  </sheetData>
  <sheetProtection sheet="1"/>
  <mergeCells count="7">
    <mergeCell ref="B1:E1"/>
    <mergeCell ref="B9:H9"/>
    <mergeCell ref="A36:I36"/>
    <mergeCell ref="A37:I37"/>
    <mergeCell ref="A38:I38"/>
    <mergeCell ref="A39:I39"/>
    <mergeCell ref="A40:I40"/>
  </mergeCells>
  <hyperlinks>
    <hyperlink ref="A7" r:id="rId1h"/>
  </hyperlinks>
  <pageMargins left="0.7" right="0.7" top="0.75" bottom="0.75" header="0.3" footer="0.3"/>
  <pageSetup paperSize="9" orientation="portrait" r:id="rId2"/>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81</v>
      </c>
    </row>
    <row r="6" ht="15.95" customHeight="1">
      <c r="A6" s="16" t="s">
        <v>27</v>
      </c>
    </row>
    <row r="7" ht="15" customHeight="1">
      <c r="A7" s="9" t="s">
        <v>25</v>
      </c>
    </row>
    <row r="9">
      <c r="A9" s="23"/>
      <c r="B9" s="23"/>
      <c r="C9" s="23"/>
      <c r="D9" s="23"/>
      <c r="E9" s="23"/>
      <c r="F9" s="23"/>
      <c r="G9" s="23"/>
      <c r="H9" s="23"/>
    </row>
    <row r="10">
      <c r="A10" s="35" t="s">
        <v>29</v>
      </c>
      <c r="B10" s="26" t="s">
        <v>82</v>
      </c>
      <c r="C10" s="26" t="s">
        <v>83</v>
      </c>
      <c r="D10" s="26" t="s">
        <v>84</v>
      </c>
      <c r="E10" s="26" t="s">
        <v>85</v>
      </c>
      <c r="F10" s="26" t="s">
        <v>86</v>
      </c>
      <c r="G10" s="26" t="s">
        <v>87</v>
      </c>
      <c r="H10" s="26" t="s">
        <v>32</v>
      </c>
    </row>
    <row r="11">
      <c r="A11" s="35" t="s">
        <v>33</v>
      </c>
      <c r="B11" s="35" t="n">
        <v>52067</v>
      </c>
      <c r="C11" s="35" t="n">
        <v>12532</v>
      </c>
      <c r="D11" s="35" t="n">
        <v>3269</v>
      </c>
      <c r="E11" s="35" t="n">
        <v>1043</v>
      </c>
      <c r="F11" s="35" t="n">
        <v>307</v>
      </c>
      <c r="G11" s="35" t="n">
        <v>5078</v>
      </c>
      <c r="H11" s="35" t="n">
        <v>74296</v>
      </c>
    </row>
    <row r="12">
      <c r="A12" s="35" t="s">
        <v>34</v>
      </c>
      <c r="B12" s="35" t="n">
        <v>104259</v>
      </c>
      <c r="C12" s="35" t="n">
        <v>28060</v>
      </c>
      <c r="D12" s="35" t="n">
        <v>3272</v>
      </c>
      <c r="E12" s="35" t="n">
        <v>1147</v>
      </c>
      <c r="F12" s="35" t="n">
        <v>176</v>
      </c>
      <c r="G12" s="35" t="n">
        <v>4578</v>
      </c>
      <c r="H12" s="35" t="n">
        <v>141492</v>
      </c>
    </row>
    <row r="13">
      <c r="A13" s="35" t="s">
        <v>35</v>
      </c>
      <c r="B13" s="35" t="n">
        <v>76383</v>
      </c>
      <c r="C13" s="35" t="n">
        <v>15943</v>
      </c>
      <c r="D13" s="35" t="n">
        <v>2864</v>
      </c>
      <c r="E13" s="35" t="n">
        <v>986</v>
      </c>
      <c r="F13" s="35" t="n">
        <v>134</v>
      </c>
      <c r="G13" s="35" t="n">
        <v>5713</v>
      </c>
      <c r="H13" s="35" t="n">
        <v>102023</v>
      </c>
    </row>
    <row r="14">
      <c r="A14" s="35" t="s">
        <v>36</v>
      </c>
      <c r="B14" s="35" t="n">
        <v>91920</v>
      </c>
      <c r="C14" s="35" t="n">
        <v>23370</v>
      </c>
      <c r="D14" s="35" t="n">
        <v>6483</v>
      </c>
      <c r="E14" s="35" t="n">
        <v>1777</v>
      </c>
      <c r="F14" s="35" t="n">
        <v>255</v>
      </c>
      <c r="G14" s="35" t="n">
        <v>4566</v>
      </c>
      <c r="H14" s="35" t="n">
        <v>128371</v>
      </c>
    </row>
    <row r="15">
      <c r="A15" s="35" t="s">
        <v>37</v>
      </c>
      <c r="B15" s="35" t="n">
        <v>70532</v>
      </c>
      <c r="C15" s="35" t="n">
        <v>21297</v>
      </c>
      <c r="D15" s="35" t="n">
        <v>3708</v>
      </c>
      <c r="E15" s="35" t="n">
        <v>1453</v>
      </c>
      <c r="F15" s="35" t="n">
        <v>300</v>
      </c>
      <c r="G15" s="35" t="n">
        <v>4843</v>
      </c>
      <c r="H15" s="35" t="n">
        <v>102133</v>
      </c>
    </row>
    <row r="16">
      <c r="A16" s="35" t="s">
        <v>38</v>
      </c>
      <c r="B16" s="35" t="n">
        <v>71274</v>
      </c>
      <c r="C16" s="35" t="n">
        <v>19364</v>
      </c>
      <c r="D16" s="35" t="n">
        <v>3651</v>
      </c>
      <c r="E16" s="35" t="n">
        <v>1358</v>
      </c>
      <c r="F16" s="35" t="n">
        <v>465</v>
      </c>
      <c r="G16" s="35" t="n">
        <v>4837</v>
      </c>
      <c r="H16" s="35" t="n">
        <v>100949</v>
      </c>
    </row>
    <row r="17">
      <c r="A17" s="35" t="s">
        <v>39</v>
      </c>
      <c r="B17" s="35" t="n">
        <v>77392</v>
      </c>
      <c r="C17" s="35" t="n">
        <v>22482</v>
      </c>
      <c r="D17" s="35" t="n">
        <v>4859</v>
      </c>
      <c r="E17" s="35" t="n">
        <v>1257</v>
      </c>
      <c r="F17" s="35" t="n">
        <v>1101</v>
      </c>
      <c r="G17" s="35" t="n">
        <v>4469</v>
      </c>
      <c r="H17" s="35" t="n">
        <v>111560</v>
      </c>
    </row>
    <row r="18">
      <c r="A18" s="35" t="s">
        <v>40</v>
      </c>
      <c r="B18" s="35" t="n">
        <v>104436</v>
      </c>
      <c r="C18" s="35" t="n">
        <v>26522</v>
      </c>
      <c r="D18" s="35" t="n">
        <v>4131</v>
      </c>
      <c r="E18" s="35" t="n">
        <v>1250</v>
      </c>
      <c r="F18" s="35" t="n">
        <v>994</v>
      </c>
      <c r="G18" s="35" t="n">
        <v>4114</v>
      </c>
      <c r="H18" s="35" t="n">
        <v>141447</v>
      </c>
    </row>
    <row r="19">
      <c r="A19" s="35" t="s">
        <v>41</v>
      </c>
      <c r="B19" s="35" t="n">
        <v>85085</v>
      </c>
      <c r="C19" s="35" t="n">
        <v>24689</v>
      </c>
      <c r="D19" s="35" t="n">
        <v>4179</v>
      </c>
      <c r="E19" s="35" t="n">
        <v>1362</v>
      </c>
      <c r="F19" s="35" t="n">
        <v>1117</v>
      </c>
      <c r="G19" s="35" t="n">
        <v>4178</v>
      </c>
      <c r="H19" s="35" t="n">
        <v>120610</v>
      </c>
    </row>
    <row r="20">
      <c r="A20" s="35" t="s">
        <v>42</v>
      </c>
      <c r="B20" s="35" t="n">
        <v>76830</v>
      </c>
      <c r="C20" s="35" t="n">
        <v>22802</v>
      </c>
      <c r="D20" s="35" t="n">
        <v>3126</v>
      </c>
      <c r="E20" s="35" t="n">
        <v>970</v>
      </c>
      <c r="F20" s="35" t="n">
        <v>759</v>
      </c>
      <c r="G20" s="35" t="n">
        <v>4414</v>
      </c>
      <c r="H20" s="35" t="n">
        <v>108901</v>
      </c>
    </row>
    <row r="21">
      <c r="A21" s="35" t="s">
        <v>43</v>
      </c>
      <c r="B21" s="35" t="n">
        <v>64570</v>
      </c>
      <c r="C21" s="35" t="n">
        <v>21855</v>
      </c>
      <c r="D21" s="35" t="n">
        <v>3717</v>
      </c>
      <c r="E21" s="35" t="n">
        <v>1163</v>
      </c>
      <c r="F21" s="35" t="n">
        <v>919</v>
      </c>
      <c r="G21" s="35" t="n">
        <v>4549</v>
      </c>
      <c r="H21" s="35" t="n">
        <v>96773</v>
      </c>
    </row>
    <row r="22">
      <c r="A22" s="35" t="s">
        <v>44</v>
      </c>
      <c r="B22" s="35" t="n">
        <v>106145</v>
      </c>
      <c r="C22" s="35" t="n">
        <v>21176</v>
      </c>
      <c r="D22" s="35" t="n">
        <v>3432</v>
      </c>
      <c r="E22" s="35" t="n">
        <v>1019</v>
      </c>
      <c r="F22" s="35" t="n">
        <v>664</v>
      </c>
      <c r="G22" s="35" t="n">
        <v>3876</v>
      </c>
      <c r="H22" s="35" t="n">
        <v>136312</v>
      </c>
    </row>
    <row r="23">
      <c r="A23" s="35" t="s">
        <v>45</v>
      </c>
      <c r="B23" s="35" t="n">
        <v>76407</v>
      </c>
      <c r="C23" s="35" t="n">
        <v>16665</v>
      </c>
      <c r="D23" s="35" t="n">
        <v>5910</v>
      </c>
      <c r="E23" s="35" t="n">
        <v>2942</v>
      </c>
      <c r="F23" s="35" t="n">
        <v>367</v>
      </c>
      <c r="G23" s="35" t="n">
        <v>5417</v>
      </c>
      <c r="H23" s="35" t="n">
        <v>107708</v>
      </c>
    </row>
    <row r="24">
      <c r="A24" s="35" t="s">
        <v>46</v>
      </c>
      <c r="B24" s="35" t="n">
        <v>66612</v>
      </c>
      <c r="C24" s="35" t="n">
        <v>16831</v>
      </c>
      <c r="D24" s="35" t="n">
        <v>3310</v>
      </c>
      <c r="E24" s="35" t="n">
        <v>1326</v>
      </c>
      <c r="F24" s="35" t="n">
        <v>268</v>
      </c>
      <c r="G24" s="35" t="n">
        <v>5947</v>
      </c>
      <c r="H24" s="35" t="n">
        <v>94294</v>
      </c>
    </row>
    <row r="25">
      <c r="A25" s="35" t="s">
        <v>47</v>
      </c>
      <c r="B25" s="35" t="n">
        <v>70108</v>
      </c>
      <c r="C25" s="35" t="n">
        <v>16892</v>
      </c>
      <c r="D25" s="35" t="n">
        <v>3619</v>
      </c>
      <c r="E25" s="35" t="n">
        <v>1438</v>
      </c>
      <c r="F25" s="35" t="n">
        <v>374</v>
      </c>
      <c r="G25" s="35" t="n">
        <v>4655</v>
      </c>
      <c r="H25" s="35" t="n">
        <v>97086</v>
      </c>
    </row>
    <row r="26">
      <c r="A26" s="35" t="s">
        <v>48</v>
      </c>
      <c r="B26" s="35" t="n">
        <v>83587</v>
      </c>
      <c r="C26" s="35" t="n">
        <v>20156</v>
      </c>
      <c r="D26" s="35" t="n">
        <v>4817</v>
      </c>
      <c r="E26" s="35" t="n">
        <v>1888</v>
      </c>
      <c r="F26" s="35" t="n">
        <v>864</v>
      </c>
      <c r="G26" s="35" t="n">
        <v>5997</v>
      </c>
      <c r="H26" s="35" t="n">
        <v>117309</v>
      </c>
    </row>
    <row r="27">
      <c r="A27" s="35" t="s">
        <v>49</v>
      </c>
      <c r="B27" s="35" t="n">
        <v>61087</v>
      </c>
      <c r="C27" s="35" t="n">
        <v>18399</v>
      </c>
      <c r="D27" s="35" t="n">
        <v>3366</v>
      </c>
      <c r="E27" s="35" t="n">
        <v>1570</v>
      </c>
      <c r="F27" s="35" t="n">
        <v>522</v>
      </c>
      <c r="G27" s="35" t="n">
        <v>4032</v>
      </c>
      <c r="H27" s="35" t="n">
        <v>88976</v>
      </c>
    </row>
    <row r="28">
      <c r="A28" s="35" t="s">
        <v>50</v>
      </c>
      <c r="B28" s="35" t="n">
        <v>79804</v>
      </c>
      <c r="C28" s="35" t="n">
        <v>19572</v>
      </c>
      <c r="D28" s="35" t="n">
        <v>4197</v>
      </c>
      <c r="E28" s="35" t="n">
        <v>2165</v>
      </c>
      <c r="F28" s="35" t="n">
        <v>626</v>
      </c>
      <c r="G28" s="35" t="n">
        <v>4212</v>
      </c>
      <c r="H28" s="35" t="n">
        <v>110576</v>
      </c>
    </row>
    <row r="29">
      <c r="A29" s="35" t="s">
        <v>51</v>
      </c>
      <c r="B29" s="35" t="n">
        <v>80669</v>
      </c>
      <c r="C29" s="35" t="n">
        <v>22662</v>
      </c>
      <c r="D29" s="35" t="n">
        <v>4419</v>
      </c>
      <c r="E29" s="35" t="n">
        <v>2110</v>
      </c>
      <c r="F29" s="35" t="n">
        <v>740</v>
      </c>
      <c r="G29" s="35" t="n">
        <v>5063</v>
      </c>
      <c r="H29" s="35" t="n">
        <v>115663</v>
      </c>
    </row>
    <row r="30">
      <c r="A30" s="35" t="s">
        <v>52</v>
      </c>
      <c r="B30" s="35" t="n">
        <v>78375</v>
      </c>
      <c r="C30" s="35" t="n">
        <v>17998</v>
      </c>
      <c r="D30" s="35" t="n">
        <v>4178</v>
      </c>
      <c r="E30" s="35" t="n">
        <v>1857</v>
      </c>
      <c r="F30" s="35" t="n">
        <v>635</v>
      </c>
      <c r="G30" s="35" t="n">
        <v>3026</v>
      </c>
      <c r="H30" s="35" t="n">
        <v>106069</v>
      </c>
    </row>
    <row r="31">
      <c r="A31" s="35" t="s">
        <v>53</v>
      </c>
      <c r="B31" s="35" t="n">
        <v>87824</v>
      </c>
      <c r="C31" s="35" t="n">
        <v>23563</v>
      </c>
      <c r="D31" s="35" t="n">
        <v>4688</v>
      </c>
      <c r="E31" s="35" t="n">
        <v>2268</v>
      </c>
      <c r="F31" s="35" t="n">
        <v>805</v>
      </c>
      <c r="G31" s="35" t="n">
        <v>6546</v>
      </c>
      <c r="H31" s="35" t="n">
        <v>125694</v>
      </c>
    </row>
    <row r="32">
      <c r="A32" s="35" t="s">
        <v>54</v>
      </c>
      <c r="B32" s="35" t="n">
        <v>87075</v>
      </c>
      <c r="C32" s="35" t="n">
        <v>24654</v>
      </c>
      <c r="D32" s="35" t="n">
        <v>4607</v>
      </c>
      <c r="E32" s="35" t="n">
        <v>2051</v>
      </c>
      <c r="F32" s="35" t="n">
        <v>486</v>
      </c>
      <c r="G32" s="35" t="n">
        <v>7157</v>
      </c>
      <c r="H32" s="35" t="n">
        <v>126030</v>
      </c>
    </row>
    <row r="33">
      <c r="A33" s="35" t="s">
        <v>55</v>
      </c>
      <c r="B33" s="35" t="n">
        <v>76186</v>
      </c>
      <c r="C33" s="35" t="n">
        <v>23050</v>
      </c>
      <c r="D33" s="35" t="n">
        <v>3680</v>
      </c>
      <c r="E33" s="35" t="n">
        <v>2089</v>
      </c>
      <c r="F33" s="35" t="n">
        <v>278</v>
      </c>
      <c r="G33" s="35" t="n">
        <v>4959</v>
      </c>
      <c r="H33" s="35" t="n">
        <v>110242</v>
      </c>
    </row>
    <row r="34">
      <c r="A34" s="35" t="s">
        <v>56</v>
      </c>
      <c r="B34" s="35" t="n">
        <v>77611</v>
      </c>
      <c r="C34" s="35" t="n">
        <v>24021</v>
      </c>
      <c r="D34" s="35" t="n">
        <v>4530</v>
      </c>
      <c r="E34" s="35" t="n">
        <v>2150</v>
      </c>
      <c r="F34" s="35" t="n">
        <v>359</v>
      </c>
      <c r="G34" s="35" t="n">
        <v>4878</v>
      </c>
      <c r="H34" s="35" t="n">
        <v>113549</v>
      </c>
    </row>
    <row r="35">
      <c r="A35" s="36" t="s">
        <v>57</v>
      </c>
      <c r="B35" s="36" t="n">
        <v>78292</v>
      </c>
      <c r="C35" s="36" t="n">
        <v>23401</v>
      </c>
      <c r="D35" s="36" t="n">
        <v>4422</v>
      </c>
      <c r="E35" s="36" t="n">
        <v>1801</v>
      </c>
      <c r="F35" s="36" t="n">
        <v>394</v>
      </c>
      <c r="G35" s="36" t="n">
        <v>4022</v>
      </c>
      <c r="H35" s="36" t="n">
        <v>112332</v>
      </c>
    </row>
    <row r="36">
      <c r="A36" s="28" t="s">
        <v>58</v>
      </c>
      <c r="B36" s="28"/>
      <c r="C36" s="28"/>
      <c r="D36" s="28"/>
      <c r="E36" s="28"/>
      <c r="F36" s="28"/>
      <c r="G36" s="28"/>
      <c r="H36" s="28"/>
    </row>
    <row r="37" ht="22.5" customHeight="1">
      <c r="A37" s="28" t="s">
        <v>59</v>
      </c>
      <c r="B37" s="28"/>
      <c r="C37" s="28"/>
      <c r="D37" s="28"/>
      <c r="E37" s="28"/>
      <c r="F37" s="28"/>
      <c r="G37" s="28"/>
      <c r="H37" s="28"/>
    </row>
    <row r="38">
      <c r="A38" s="28" t="s">
        <v>60</v>
      </c>
      <c r="B38" s="28"/>
      <c r="C38" s="28"/>
      <c r="D38" s="28"/>
      <c r="E38" s="28"/>
      <c r="F38" s="28"/>
      <c r="G38" s="28"/>
      <c r="H38" s="28"/>
    </row>
    <row r="39">
      <c r="A39" s="28" t="s">
        <v>61</v>
      </c>
      <c r="B39" s="28"/>
      <c r="C39" s="28"/>
      <c r="D39" s="28"/>
      <c r="E39" s="28"/>
      <c r="F39" s="28"/>
      <c r="G39" s="28"/>
      <c r="H39" s="28"/>
    </row>
  </sheetData>
  <sheetProtection sheet="1"/>
  <mergeCells count="5">
    <mergeCell ref="B1:E1"/>
    <mergeCell ref="A36:H36"/>
    <mergeCell ref="A37:H37"/>
    <mergeCell ref="A38:H38"/>
    <mergeCell ref="A39:H39"/>
  </mergeCells>
  <hyperlinks>
    <hyperlink ref="A7" r:id="rId1h"/>
  </hyperlinks>
  <pageMargins left="0.7" right="0.7" top="0.75" bottom="0.75" header="0.3" footer="0.3"/>
  <pageSetup paperSize="9" orientation="portrait" r:id="rId2"/>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89</v>
      </c>
    </row>
    <row r="6" ht="15.95" customHeight="1">
      <c r="A6" s="16" t="s">
        <v>27</v>
      </c>
    </row>
    <row r="7" ht="15" customHeight="1">
      <c r="A7" s="9" t="s">
        <v>25</v>
      </c>
    </row>
    <row r="9">
      <c r="A9" s="23"/>
      <c r="B9" s="23"/>
      <c r="C9" s="23"/>
      <c r="D9" s="23"/>
      <c r="E9" s="23"/>
      <c r="F9" s="23"/>
    </row>
    <row r="10">
      <c r="A10" s="37" t="s">
        <v>29</v>
      </c>
      <c r="B10" s="26" t="s">
        <v>90</v>
      </c>
      <c r="C10" s="26" t="s">
        <v>91</v>
      </c>
      <c r="D10" s="26" t="s">
        <v>92</v>
      </c>
      <c r="E10" s="26" t="s">
        <v>93</v>
      </c>
      <c r="F10" s="26" t="s">
        <v>32</v>
      </c>
    </row>
    <row r="11">
      <c r="A11" s="37" t="s">
        <v>33</v>
      </c>
      <c r="B11" s="37" t="n">
        <v>2785</v>
      </c>
      <c r="C11" s="37" t="n">
        <v>8575</v>
      </c>
      <c r="D11" s="37" t="n">
        <v>400</v>
      </c>
      <c r="E11" s="37" t="n">
        <v>874</v>
      </c>
      <c r="F11" s="37" t="n">
        <v>12634</v>
      </c>
    </row>
    <row r="12">
      <c r="A12" s="37" t="s">
        <v>34</v>
      </c>
      <c r="B12" s="37" t="n">
        <v>3185</v>
      </c>
      <c r="C12" s="37" t="n">
        <v>9858</v>
      </c>
      <c r="D12" s="37" t="n">
        <v>599</v>
      </c>
      <c r="E12" s="37" t="n">
        <v>888</v>
      </c>
      <c r="F12" s="37" t="n">
        <v>14530</v>
      </c>
    </row>
    <row r="13">
      <c r="A13" s="37" t="s">
        <v>35</v>
      </c>
      <c r="B13" s="37" t="n">
        <v>3337</v>
      </c>
      <c r="C13" s="37" t="n">
        <v>10529</v>
      </c>
      <c r="D13" s="37" t="n">
        <v>681</v>
      </c>
      <c r="E13" s="37" t="n">
        <v>1171</v>
      </c>
      <c r="F13" s="37" t="n">
        <v>15718</v>
      </c>
    </row>
    <row r="14">
      <c r="A14" s="37" t="s">
        <v>36</v>
      </c>
      <c r="B14" s="37" t="n">
        <v>3062</v>
      </c>
      <c r="C14" s="37" t="n">
        <v>11585</v>
      </c>
      <c r="D14" s="37" t="n">
        <v>713</v>
      </c>
      <c r="E14" s="37" t="n">
        <v>1494</v>
      </c>
      <c r="F14" s="37" t="n">
        <v>16854</v>
      </c>
    </row>
    <row r="15">
      <c r="A15" s="37" t="s">
        <v>37</v>
      </c>
      <c r="B15" s="37" t="n">
        <v>3366</v>
      </c>
      <c r="C15" s="37" t="n">
        <v>10559</v>
      </c>
      <c r="D15" s="37" t="n">
        <v>619</v>
      </c>
      <c r="E15" s="37" t="n">
        <v>1439</v>
      </c>
      <c r="F15" s="37" t="n">
        <v>15983</v>
      </c>
    </row>
    <row r="16">
      <c r="A16" s="37" t="s">
        <v>38</v>
      </c>
      <c r="B16" s="37" t="n">
        <v>2849</v>
      </c>
      <c r="C16" s="37" t="n">
        <v>9957</v>
      </c>
      <c r="D16" s="37" t="n">
        <v>641</v>
      </c>
      <c r="E16" s="37" t="n">
        <v>1242</v>
      </c>
      <c r="F16" s="37" t="n">
        <v>14689</v>
      </c>
    </row>
    <row r="17">
      <c r="A17" s="37" t="s">
        <v>39</v>
      </c>
      <c r="B17" s="37" t="n">
        <v>2933</v>
      </c>
      <c r="C17" s="37" t="n">
        <v>11256</v>
      </c>
      <c r="D17" s="37" t="n">
        <v>717</v>
      </c>
      <c r="E17" s="37" t="n">
        <v>1381</v>
      </c>
      <c r="F17" s="37" t="n">
        <v>16287</v>
      </c>
    </row>
    <row r="18">
      <c r="A18" s="37" t="s">
        <v>40</v>
      </c>
      <c r="B18" s="37" t="n">
        <v>2753</v>
      </c>
      <c r="C18" s="37" t="n">
        <v>10696</v>
      </c>
      <c r="D18" s="37" t="n">
        <v>623</v>
      </c>
      <c r="E18" s="37" t="n">
        <v>1316</v>
      </c>
      <c r="F18" s="37" t="n">
        <v>15388</v>
      </c>
    </row>
    <row r="19">
      <c r="A19" s="37" t="s">
        <v>41</v>
      </c>
      <c r="B19" s="37" t="n">
        <v>2989</v>
      </c>
      <c r="C19" s="37" t="n">
        <v>10476</v>
      </c>
      <c r="D19" s="37" t="n">
        <v>584</v>
      </c>
      <c r="E19" s="37" t="n">
        <v>1206</v>
      </c>
      <c r="F19" s="37" t="n">
        <v>15255</v>
      </c>
    </row>
    <row r="20">
      <c r="A20" s="37" t="s">
        <v>42</v>
      </c>
      <c r="B20" s="37" t="n">
        <v>2794</v>
      </c>
      <c r="C20" s="37" t="n">
        <v>9242</v>
      </c>
      <c r="D20" s="37" t="n">
        <v>506</v>
      </c>
      <c r="E20" s="37" t="n">
        <v>1164</v>
      </c>
      <c r="F20" s="37" t="n">
        <v>13706</v>
      </c>
    </row>
    <row r="21">
      <c r="A21" s="37" t="s">
        <v>43</v>
      </c>
      <c r="B21" s="37" t="n">
        <v>2557</v>
      </c>
      <c r="C21" s="37" t="n">
        <v>9445</v>
      </c>
      <c r="D21" s="37" t="n">
        <v>652</v>
      </c>
      <c r="E21" s="37" t="n">
        <v>1460</v>
      </c>
      <c r="F21" s="37" t="n">
        <v>14114</v>
      </c>
    </row>
    <row r="22">
      <c r="A22" s="37" t="s">
        <v>44</v>
      </c>
      <c r="B22" s="37" t="n">
        <v>2695</v>
      </c>
      <c r="C22" s="37" t="n">
        <v>9205</v>
      </c>
      <c r="D22" s="37" t="n">
        <v>473</v>
      </c>
      <c r="E22" s="37" t="n">
        <v>1231</v>
      </c>
      <c r="F22" s="37" t="n">
        <v>13604</v>
      </c>
    </row>
    <row r="23">
      <c r="A23" s="37" t="s">
        <v>45</v>
      </c>
      <c r="B23" s="37" t="n">
        <v>3231</v>
      </c>
      <c r="C23" s="37" t="n">
        <v>8442</v>
      </c>
      <c r="D23" s="37" t="n">
        <v>332</v>
      </c>
      <c r="E23" s="37" t="n">
        <v>953</v>
      </c>
      <c r="F23" s="37" t="n">
        <v>12958</v>
      </c>
    </row>
    <row r="24">
      <c r="A24" s="37" t="s">
        <v>46</v>
      </c>
      <c r="B24" s="37" t="n">
        <v>3070</v>
      </c>
      <c r="C24" s="37" t="n">
        <v>8024</v>
      </c>
      <c r="D24" s="37" t="n">
        <v>629</v>
      </c>
      <c r="E24" s="37" t="n">
        <v>808</v>
      </c>
      <c r="F24" s="37" t="n">
        <v>12531</v>
      </c>
    </row>
    <row r="25">
      <c r="A25" s="37" t="s">
        <v>47</v>
      </c>
      <c r="B25" s="37" t="n">
        <v>3468</v>
      </c>
      <c r="C25" s="37" t="n">
        <v>9445</v>
      </c>
      <c r="D25" s="37" t="n">
        <v>577</v>
      </c>
      <c r="E25" s="37" t="n">
        <v>1431</v>
      </c>
      <c r="F25" s="37" t="n">
        <v>14921</v>
      </c>
    </row>
    <row r="26">
      <c r="A26" s="37" t="s">
        <v>48</v>
      </c>
      <c r="B26" s="37" t="n">
        <v>3133</v>
      </c>
      <c r="C26" s="37" t="n">
        <v>10687</v>
      </c>
      <c r="D26" s="37" t="n">
        <v>661</v>
      </c>
      <c r="E26" s="37" t="n">
        <v>1567</v>
      </c>
      <c r="F26" s="37" t="n">
        <v>16048</v>
      </c>
    </row>
    <row r="27">
      <c r="A27" s="37" t="s">
        <v>49</v>
      </c>
      <c r="B27" s="37" t="n">
        <v>2813</v>
      </c>
      <c r="C27" s="37" t="n">
        <v>9584</v>
      </c>
      <c r="D27" s="37" t="n">
        <v>575</v>
      </c>
      <c r="E27" s="37" t="n">
        <v>1566</v>
      </c>
      <c r="F27" s="37" t="n">
        <v>14538</v>
      </c>
    </row>
    <row r="28">
      <c r="A28" s="37" t="s">
        <v>50</v>
      </c>
      <c r="B28" s="37" t="n">
        <v>2444</v>
      </c>
      <c r="C28" s="37" t="n">
        <v>10252</v>
      </c>
      <c r="D28" s="37" t="n">
        <v>598</v>
      </c>
      <c r="E28" s="37" t="n">
        <v>1584</v>
      </c>
      <c r="F28" s="37" t="n">
        <v>14878</v>
      </c>
    </row>
    <row r="29">
      <c r="A29" s="37" t="s">
        <v>51</v>
      </c>
      <c r="B29" s="37" t="n">
        <v>3030</v>
      </c>
      <c r="C29" s="37" t="n">
        <v>10173</v>
      </c>
      <c r="D29" s="37" t="n">
        <v>547</v>
      </c>
      <c r="E29" s="37" t="n">
        <v>1568</v>
      </c>
      <c r="F29" s="37" t="n">
        <v>15318</v>
      </c>
    </row>
    <row r="30">
      <c r="A30" s="37" t="s">
        <v>52</v>
      </c>
      <c r="B30" s="37" t="n">
        <v>2557</v>
      </c>
      <c r="C30" s="37" t="n">
        <v>9711</v>
      </c>
      <c r="D30" s="37" t="n">
        <v>509</v>
      </c>
      <c r="E30" s="37" t="n">
        <v>1542</v>
      </c>
      <c r="F30" s="37" t="n">
        <v>14319</v>
      </c>
    </row>
    <row r="31">
      <c r="A31" s="37" t="s">
        <v>53</v>
      </c>
      <c r="B31" s="37" t="n">
        <v>2465</v>
      </c>
      <c r="C31" s="37" t="n">
        <v>10598</v>
      </c>
      <c r="D31" s="37" t="n">
        <v>630</v>
      </c>
      <c r="E31" s="37" t="n">
        <v>1713</v>
      </c>
      <c r="F31" s="37" t="n">
        <v>15406</v>
      </c>
    </row>
    <row r="32">
      <c r="A32" s="37" t="s">
        <v>54</v>
      </c>
      <c r="B32" s="37" t="n">
        <v>2361</v>
      </c>
      <c r="C32" s="37" t="n">
        <v>8971</v>
      </c>
      <c r="D32" s="37" t="n">
        <v>523</v>
      </c>
      <c r="E32" s="37" t="n">
        <v>1568</v>
      </c>
      <c r="F32" s="37" t="n">
        <v>13423</v>
      </c>
    </row>
    <row r="33">
      <c r="A33" s="37" t="s">
        <v>55</v>
      </c>
      <c r="B33" s="37" t="n">
        <v>3071</v>
      </c>
      <c r="C33" s="37" t="n">
        <v>10232</v>
      </c>
      <c r="D33" s="37" t="n">
        <v>513</v>
      </c>
      <c r="E33" s="37" t="n">
        <v>1486</v>
      </c>
      <c r="F33" s="37" t="n">
        <v>15302</v>
      </c>
    </row>
    <row r="34">
      <c r="A34" s="37" t="s">
        <v>56</v>
      </c>
      <c r="B34" s="37" t="n">
        <v>2885</v>
      </c>
      <c r="C34" s="37" t="n">
        <v>10346</v>
      </c>
      <c r="D34" s="37" t="n">
        <v>407</v>
      </c>
      <c r="E34" s="37" t="n">
        <v>1564</v>
      </c>
      <c r="F34" s="37" t="n">
        <v>15202</v>
      </c>
    </row>
    <row r="35">
      <c r="A35" s="38" t="s">
        <v>57</v>
      </c>
      <c r="B35" s="38" t="n">
        <v>3177</v>
      </c>
      <c r="C35" s="38" t="n">
        <v>8594</v>
      </c>
      <c r="D35" s="38" t="n">
        <v>361</v>
      </c>
      <c r="E35" s="38" t="n">
        <v>1594</v>
      </c>
      <c r="F35" s="38" t="n">
        <v>13726</v>
      </c>
    </row>
    <row r="36" ht="22.5" customHeight="1">
      <c r="A36" s="28" t="s">
        <v>58</v>
      </c>
      <c r="B36" s="28"/>
      <c r="C36" s="28"/>
      <c r="D36" s="28"/>
      <c r="E36" s="28"/>
      <c r="F36" s="28"/>
    </row>
    <row r="37" ht="22.5" customHeight="1">
      <c r="A37" s="28" t="s">
        <v>94</v>
      </c>
      <c r="B37" s="28"/>
      <c r="C37" s="28"/>
      <c r="D37" s="28"/>
      <c r="E37" s="28"/>
      <c r="F37" s="28"/>
    </row>
    <row r="38" ht="22.5" customHeight="1">
      <c r="A38" s="28" t="s">
        <v>95</v>
      </c>
      <c r="B38" s="28"/>
      <c r="C38" s="28"/>
      <c r="D38" s="28"/>
      <c r="E38" s="28"/>
      <c r="F38" s="28"/>
    </row>
    <row r="39">
      <c r="A39" s="28" t="s">
        <v>79</v>
      </c>
      <c r="B39" s="28"/>
      <c r="C39" s="28"/>
      <c r="D39" s="28"/>
      <c r="E39" s="28"/>
      <c r="F39" s="28"/>
    </row>
    <row r="40">
      <c r="A40" s="28" t="s">
        <v>61</v>
      </c>
      <c r="B40" s="28"/>
      <c r="C40" s="28"/>
      <c r="D40" s="28"/>
      <c r="E40" s="28"/>
      <c r="F40" s="28"/>
    </row>
  </sheetData>
  <sheetProtection sheet="1"/>
  <mergeCells count="6">
    <mergeCell ref="B1:E1"/>
    <mergeCell ref="A36:F36"/>
    <mergeCell ref="A37:F37"/>
    <mergeCell ref="A38:F38"/>
    <mergeCell ref="A39:F39"/>
    <mergeCell ref="A40:F40"/>
  </mergeCells>
  <hyperlinks>
    <hyperlink ref="A7" r:id="rId1h"/>
  </hyperlinks>
  <pageMargins left="0.7" right="0.7" top="0.75" bottom="0.75" header="0.3" footer="0.3"/>
  <pageSetup paperSize="9" orientation="portrait" r:id="rId2"/>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97</v>
      </c>
    </row>
    <row r="6" ht="15.95" customHeight="1">
      <c r="A6" s="16" t="s">
        <v>27</v>
      </c>
    </row>
    <row r="7" ht="15" customHeight="1">
      <c r="A7" s="9" t="s">
        <v>25</v>
      </c>
    </row>
    <row r="9">
      <c r="A9" s="23"/>
      <c r="B9" s="23"/>
      <c r="C9" s="23"/>
      <c r="D9" s="23"/>
      <c r="E9" s="23"/>
      <c r="F9" s="23"/>
      <c r="G9" s="23"/>
    </row>
    <row r="10">
      <c r="A10" s="39" t="s">
        <v>98</v>
      </c>
      <c r="B10" s="39" t="s">
        <v>99</v>
      </c>
      <c r="C10" s="26" t="s">
        <v>33</v>
      </c>
      <c r="D10" s="26" t="s">
        <v>34</v>
      </c>
      <c r="E10" s="26" t="s">
        <v>45</v>
      </c>
      <c r="F10" s="26" t="s">
        <v>100</v>
      </c>
      <c r="G10" s="26" t="s">
        <v>101</v>
      </c>
    </row>
    <row r="11">
      <c r="A11" s="39" t="s">
        <v>102</v>
      </c>
      <c r="B11" s="39" t="s">
        <v>103</v>
      </c>
      <c r="C11" s="39" t="n">
        <v>8378</v>
      </c>
      <c r="D11" s="39" t="n">
        <v>12413</v>
      </c>
      <c r="E11" s="39" t="n">
        <v>12946</v>
      </c>
      <c r="F11" s="39" t="n">
        <v>8378</v>
      </c>
      <c r="G11" s="39" t="n">
        <v>154459</v>
      </c>
    </row>
    <row r="12">
      <c r="A12" s="39" t="s">
        <v>104</v>
      </c>
      <c r="B12" s="39" t="s">
        <v>105</v>
      </c>
      <c r="C12" s="39" t="n">
        <v>7577</v>
      </c>
      <c r="D12" s="39" t="n">
        <v>6798</v>
      </c>
      <c r="E12" s="39" t="n">
        <v>6297</v>
      </c>
      <c r="F12" s="39" t="n">
        <v>7577</v>
      </c>
      <c r="G12" s="39" t="n">
        <v>78696</v>
      </c>
    </row>
    <row r="13">
      <c r="A13" s="39" t="s">
        <v>106</v>
      </c>
      <c r="B13" s="39" t="s">
        <v>107</v>
      </c>
      <c r="C13" s="39" t="n">
        <v>5491</v>
      </c>
      <c r="D13" s="39" t="n">
        <v>9217</v>
      </c>
      <c r="E13" s="39" t="n">
        <v>5100</v>
      </c>
      <c r="F13" s="39" t="n">
        <v>5491</v>
      </c>
      <c r="G13" s="39" t="n">
        <v>69360</v>
      </c>
    </row>
    <row r="14">
      <c r="A14" s="39" t="s">
        <v>108</v>
      </c>
      <c r="B14" s="39" t="s">
        <v>109</v>
      </c>
      <c r="C14" s="39" t="n">
        <v>4905</v>
      </c>
      <c r="D14" s="39" t="n">
        <v>6389</v>
      </c>
      <c r="E14" s="39" t="n">
        <v>1556</v>
      </c>
      <c r="F14" s="39" t="n">
        <v>4905</v>
      </c>
      <c r="G14" s="39" t="n">
        <v>50384</v>
      </c>
    </row>
    <row r="15">
      <c r="A15" s="39" t="s">
        <v>110</v>
      </c>
      <c r="B15" s="39" t="s">
        <v>111</v>
      </c>
      <c r="C15" s="39" t="n">
        <v>2504</v>
      </c>
      <c r="D15" s="39" t="n">
        <v>4706</v>
      </c>
      <c r="E15" s="39" t="n">
        <v>2355</v>
      </c>
      <c r="F15" s="39" t="n">
        <v>2504</v>
      </c>
      <c r="G15" s="39" t="n">
        <v>37663</v>
      </c>
    </row>
    <row r="16">
      <c r="A16" s="39" t="s">
        <v>112</v>
      </c>
      <c r="B16" s="39" t="s">
        <v>113</v>
      </c>
      <c r="C16" s="39" t="n">
        <v>2069</v>
      </c>
      <c r="D16" s="39" t="n">
        <v>2484</v>
      </c>
      <c r="E16" s="39" t="n">
        <v>2998</v>
      </c>
      <c r="F16" s="39" t="n">
        <v>2069</v>
      </c>
      <c r="G16" s="39" t="n">
        <v>24626</v>
      </c>
    </row>
    <row r="17">
      <c r="A17" s="39" t="s">
        <v>114</v>
      </c>
      <c r="B17" s="39" t="s">
        <v>115</v>
      </c>
      <c r="C17" s="39" t="n">
        <v>1851</v>
      </c>
      <c r="D17" s="39" t="n">
        <v>2296</v>
      </c>
      <c r="E17" s="39" t="n">
        <v>713</v>
      </c>
      <c r="F17" s="39" t="n">
        <v>1851</v>
      </c>
      <c r="G17" s="39" t="n">
        <v>34140</v>
      </c>
    </row>
    <row r="18">
      <c r="A18" s="39" t="s">
        <v>116</v>
      </c>
      <c r="B18" s="39" t="s">
        <v>117</v>
      </c>
      <c r="C18" s="39" t="n">
        <v>1657</v>
      </c>
      <c r="D18" s="39" t="n">
        <v>2450</v>
      </c>
      <c r="E18" s="39" t="n">
        <v>1632</v>
      </c>
      <c r="F18" s="39" t="n">
        <v>1657</v>
      </c>
      <c r="G18" s="39" t="n">
        <v>23840</v>
      </c>
    </row>
    <row r="19">
      <c r="A19" s="39" t="s">
        <v>118</v>
      </c>
      <c r="B19" s="39" t="s">
        <v>119</v>
      </c>
      <c r="C19" s="39" t="n">
        <v>1638</v>
      </c>
      <c r="D19" s="39" t="n">
        <v>424</v>
      </c>
      <c r="E19" s="39" t="n">
        <v>999</v>
      </c>
      <c r="F19" s="39" t="n">
        <v>1638</v>
      </c>
      <c r="G19" s="39" t="n">
        <v>28623</v>
      </c>
    </row>
    <row r="20">
      <c r="A20" s="39" t="s">
        <v>120</v>
      </c>
      <c r="B20" s="39" t="s">
        <v>121</v>
      </c>
      <c r="C20" s="39" t="n">
        <v>1480</v>
      </c>
      <c r="D20" s="39" t="n">
        <v>1470</v>
      </c>
      <c r="E20" s="39" t="n">
        <v>910</v>
      </c>
      <c r="F20" s="39" t="n">
        <v>1480</v>
      </c>
      <c r="G20" s="39" t="n">
        <v>15556</v>
      </c>
    </row>
    <row r="21">
      <c r="A21" s="39" t="s">
        <v>122</v>
      </c>
      <c r="B21" s="39" t="s">
        <v>123</v>
      </c>
      <c r="C21" s="39" t="n">
        <v>1357</v>
      </c>
      <c r="D21" s="39" t="n">
        <v>5504</v>
      </c>
      <c r="E21" s="39" t="n">
        <v>1967</v>
      </c>
      <c r="F21" s="39" t="n">
        <v>1357</v>
      </c>
      <c r="G21" s="39" t="n">
        <v>46201</v>
      </c>
    </row>
    <row r="22">
      <c r="A22" s="39" t="s">
        <v>124</v>
      </c>
      <c r="B22" s="39" t="s">
        <v>125</v>
      </c>
      <c r="C22" s="39" t="n">
        <v>1310</v>
      </c>
      <c r="D22" s="39" t="n">
        <v>4435</v>
      </c>
      <c r="E22" s="39" t="n">
        <v>1657</v>
      </c>
      <c r="F22" s="39" t="n">
        <v>1310</v>
      </c>
      <c r="G22" s="39" t="n">
        <v>29213</v>
      </c>
    </row>
    <row r="23">
      <c r="A23" s="39" t="s">
        <v>126</v>
      </c>
      <c r="B23" s="39" t="s">
        <v>127</v>
      </c>
      <c r="C23" s="39" t="n">
        <v>1207</v>
      </c>
      <c r="D23" s="39" t="n">
        <v>2400</v>
      </c>
      <c r="E23" s="39" t="n">
        <v>2830</v>
      </c>
      <c r="F23" s="39" t="n">
        <v>1207</v>
      </c>
      <c r="G23" s="39" t="n">
        <v>44230</v>
      </c>
    </row>
    <row r="24">
      <c r="A24" s="39" t="s">
        <v>128</v>
      </c>
      <c r="B24" s="39" t="s">
        <v>129</v>
      </c>
      <c r="C24" s="39" t="n">
        <v>1188</v>
      </c>
      <c r="D24" s="39" t="n">
        <v>12092</v>
      </c>
      <c r="E24" s="39" t="n">
        <v>8419</v>
      </c>
      <c r="F24" s="39" t="n">
        <v>1188</v>
      </c>
      <c r="G24" s="39" t="n">
        <v>81193</v>
      </c>
    </row>
    <row r="25">
      <c r="A25" s="39" t="s">
        <v>130</v>
      </c>
      <c r="B25" s="39" t="s">
        <v>131</v>
      </c>
      <c r="C25" s="39" t="n">
        <v>924</v>
      </c>
      <c r="D25" s="39" t="n">
        <v>3472</v>
      </c>
      <c r="E25" s="39" t="n">
        <v>1169</v>
      </c>
      <c r="F25" s="39" t="n">
        <v>924</v>
      </c>
      <c r="G25" s="39" t="n">
        <v>24056</v>
      </c>
    </row>
    <row r="26">
      <c r="A26" s="39" t="s">
        <v>132</v>
      </c>
      <c r="B26" s="39" t="s">
        <v>133</v>
      </c>
      <c r="C26" s="39" t="n">
        <v>753</v>
      </c>
      <c r="D26" s="39" t="n">
        <v>1152</v>
      </c>
      <c r="E26" s="39" t="n">
        <v>1157</v>
      </c>
      <c r="F26" s="39" t="n">
        <v>753</v>
      </c>
      <c r="G26" s="39" t="n">
        <v>13974</v>
      </c>
    </row>
    <row r="27">
      <c r="A27" s="39" t="s">
        <v>134</v>
      </c>
      <c r="B27" s="39" t="s">
        <v>135</v>
      </c>
      <c r="C27" s="39" t="n">
        <v>689</v>
      </c>
      <c r="D27" s="39" t="n">
        <v>3561</v>
      </c>
      <c r="E27" s="39" t="n">
        <v>5840</v>
      </c>
      <c r="F27" s="39" t="n">
        <v>689</v>
      </c>
      <c r="G27" s="39" t="n">
        <v>43753</v>
      </c>
    </row>
    <row r="28">
      <c r="A28" s="39" t="s">
        <v>136</v>
      </c>
      <c r="B28" s="39" t="s">
        <v>137</v>
      </c>
      <c r="C28" s="39" t="n">
        <v>650</v>
      </c>
      <c r="D28" s="39" t="n">
        <v>0</v>
      </c>
      <c r="E28" s="39" t="n">
        <v>54</v>
      </c>
      <c r="F28" s="39" t="n">
        <v>650</v>
      </c>
      <c r="G28" s="39" t="n">
        <v>2378</v>
      </c>
    </row>
    <row r="29">
      <c r="A29" s="39" t="s">
        <v>138</v>
      </c>
      <c r="B29" s="39" t="s">
        <v>139</v>
      </c>
      <c r="C29" s="39" t="n">
        <v>571</v>
      </c>
      <c r="D29" s="39" t="n">
        <v>676</v>
      </c>
      <c r="E29" s="39" t="n">
        <v>311</v>
      </c>
      <c r="F29" s="39" t="n">
        <v>571</v>
      </c>
      <c r="G29" s="39" t="n">
        <v>7429</v>
      </c>
    </row>
    <row r="30">
      <c r="A30" s="39" t="s">
        <v>140</v>
      </c>
      <c r="B30" s="39" t="s">
        <v>141</v>
      </c>
      <c r="C30" s="39" t="n">
        <v>526</v>
      </c>
      <c r="D30" s="39" t="n">
        <v>1222</v>
      </c>
      <c r="E30" s="39" t="n">
        <v>683</v>
      </c>
      <c r="F30" s="39" t="n">
        <v>526</v>
      </c>
      <c r="G30" s="39" t="n">
        <v>16561</v>
      </c>
    </row>
    <row r="31">
      <c r="A31" s="39" t="s">
        <v>142</v>
      </c>
      <c r="B31" s="39" t="s">
        <v>143</v>
      </c>
      <c r="C31" s="39" t="n">
        <v>507</v>
      </c>
      <c r="D31" s="39" t="n">
        <v>1463</v>
      </c>
      <c r="E31" s="39" t="n">
        <v>0</v>
      </c>
      <c r="F31" s="39" t="n">
        <v>507</v>
      </c>
      <c r="G31" s="39" t="n">
        <v>1988</v>
      </c>
    </row>
    <row r="32">
      <c r="A32" s="39" t="s">
        <v>144</v>
      </c>
      <c r="B32" s="39" t="s">
        <v>145</v>
      </c>
      <c r="C32" s="39" t="n">
        <v>487</v>
      </c>
      <c r="D32" s="39" t="n">
        <v>300</v>
      </c>
      <c r="E32" s="39" t="n">
        <v>512</v>
      </c>
      <c r="F32" s="39" t="n">
        <v>487</v>
      </c>
      <c r="G32" s="39" t="n">
        <v>6892</v>
      </c>
    </row>
    <row r="33">
      <c r="A33" s="39" t="s">
        <v>146</v>
      </c>
      <c r="B33" s="39" t="s">
        <v>147</v>
      </c>
      <c r="C33" s="39" t="n">
        <v>472</v>
      </c>
      <c r="D33" s="39" t="n">
        <v>267</v>
      </c>
      <c r="E33" s="39" t="n">
        <v>1071</v>
      </c>
      <c r="F33" s="39" t="n">
        <v>472</v>
      </c>
      <c r="G33" s="39" t="n">
        <v>4062</v>
      </c>
    </row>
    <row r="34">
      <c r="A34" s="39" t="s">
        <v>148</v>
      </c>
      <c r="B34" s="39" t="s">
        <v>149</v>
      </c>
      <c r="C34" s="39" t="n">
        <v>458</v>
      </c>
      <c r="D34" s="39" t="n">
        <v>162</v>
      </c>
      <c r="E34" s="39" t="n">
        <v>64</v>
      </c>
      <c r="F34" s="39" t="n">
        <v>458</v>
      </c>
      <c r="G34" s="39" t="n">
        <v>1396</v>
      </c>
    </row>
    <row r="35">
      <c r="A35" s="39" t="s">
        <v>150</v>
      </c>
      <c r="B35" s="39" t="s">
        <v>151</v>
      </c>
      <c r="C35" s="39" t="n">
        <v>392</v>
      </c>
      <c r="D35" s="39" t="n">
        <v>1277</v>
      </c>
      <c r="E35" s="39" t="n">
        <v>2121</v>
      </c>
      <c r="F35" s="39" t="n">
        <v>392</v>
      </c>
      <c r="G35" s="39" t="n">
        <v>15679</v>
      </c>
    </row>
    <row r="36">
      <c r="A36" s="39" t="s">
        <v>152</v>
      </c>
      <c r="B36" s="39" t="s">
        <v>153</v>
      </c>
      <c r="C36" s="39" t="n">
        <v>377</v>
      </c>
      <c r="D36" s="39" t="n">
        <v>305</v>
      </c>
      <c r="E36" s="39" t="n">
        <v>0</v>
      </c>
      <c r="F36" s="39" t="n">
        <v>377</v>
      </c>
      <c r="G36" s="39" t="n">
        <v>783</v>
      </c>
    </row>
    <row r="37">
      <c r="A37" s="39" t="s">
        <v>154</v>
      </c>
      <c r="B37" s="39" t="s">
        <v>155</v>
      </c>
      <c r="C37" s="39" t="n">
        <v>370</v>
      </c>
      <c r="D37" s="39" t="n">
        <v>1719</v>
      </c>
      <c r="E37" s="39" t="n">
        <v>800</v>
      </c>
      <c r="F37" s="39" t="n">
        <v>370</v>
      </c>
      <c r="G37" s="39" t="n">
        <v>14774</v>
      </c>
    </row>
    <row r="38">
      <c r="A38" s="39" t="s">
        <v>156</v>
      </c>
      <c r="B38" s="39" t="s">
        <v>157</v>
      </c>
      <c r="C38" s="39" t="n">
        <v>279</v>
      </c>
      <c r="D38" s="39" t="n">
        <v>788</v>
      </c>
      <c r="E38" s="39" t="n">
        <v>0</v>
      </c>
      <c r="F38" s="39" t="n">
        <v>279</v>
      </c>
      <c r="G38" s="39" t="n">
        <v>5871</v>
      </c>
    </row>
    <row r="39">
      <c r="A39" s="39" t="s">
        <v>158</v>
      </c>
      <c r="B39" s="39" t="s">
        <v>159</v>
      </c>
      <c r="C39" s="39" t="n">
        <v>275</v>
      </c>
      <c r="D39" s="39" t="n">
        <v>652</v>
      </c>
      <c r="E39" s="39" t="n">
        <v>425</v>
      </c>
      <c r="F39" s="39" t="n">
        <v>275</v>
      </c>
      <c r="G39" s="39" t="n">
        <v>5541</v>
      </c>
    </row>
    <row r="40">
      <c r="A40" s="39" t="s">
        <v>160</v>
      </c>
      <c r="B40" s="39" t="s">
        <v>161</v>
      </c>
      <c r="C40" s="39" t="n">
        <v>252</v>
      </c>
      <c r="D40" s="39" t="n">
        <v>9278</v>
      </c>
      <c r="E40" s="39" t="n">
        <v>6314</v>
      </c>
      <c r="F40" s="39" t="n">
        <v>252</v>
      </c>
      <c r="G40" s="39" t="n">
        <v>47420</v>
      </c>
    </row>
    <row r="41">
      <c r="A41" s="39" t="s">
        <v>162</v>
      </c>
      <c r="B41" s="39" t="s">
        <v>163</v>
      </c>
      <c r="C41" s="39" t="n">
        <v>1473</v>
      </c>
      <c r="D41" s="39" t="n">
        <v>4887</v>
      </c>
      <c r="E41" s="39" t="n">
        <v>5507</v>
      </c>
      <c r="F41" s="39" t="n">
        <v>1473</v>
      </c>
      <c r="G41" s="39" t="n">
        <v>50152</v>
      </c>
    </row>
    <row r="42">
      <c r="A42" s="40" t="s">
        <v>32</v>
      </c>
      <c r="B42" s="40" t="s">
        <v>164</v>
      </c>
      <c r="C42" s="40" t="n">
        <v>52067</v>
      </c>
      <c r="D42" s="40" t="n">
        <v>104259</v>
      </c>
      <c r="E42" s="40" t="n">
        <v>76407</v>
      </c>
      <c r="F42" s="40" t="n">
        <v>52067</v>
      </c>
      <c r="G42" s="40" t="n">
        <v>980893</v>
      </c>
    </row>
    <row r="43">
      <c r="A43" s="28" t="s">
        <v>165</v>
      </c>
      <c r="B43" s="28"/>
      <c r="C43" s="28"/>
      <c r="D43" s="28"/>
      <c r="E43" s="28"/>
      <c r="F43" s="28"/>
      <c r="G43" s="28"/>
    </row>
    <row r="44">
      <c r="A44" s="28" t="s">
        <v>61</v>
      </c>
      <c r="B44" s="28"/>
      <c r="C44" s="28"/>
      <c r="D44" s="28"/>
      <c r="E44" s="28"/>
      <c r="F44" s="28"/>
      <c r="G44" s="28"/>
    </row>
  </sheetData>
  <sheetProtection sheet="1"/>
  <mergeCells count="3">
    <mergeCell ref="B1:E1"/>
    <mergeCell ref="A43:G43"/>
    <mergeCell ref="A44:G44"/>
  </mergeCells>
  <hyperlinks>
    <hyperlink ref="A7" r:id="rId1h"/>
  </hyperlinks>
  <pageMargins left="0.7" right="0.7" top="0.75" bottom="0.75" header="0.3" footer="0.3"/>
  <pageSetup paperSize="9" orientation="portrait" r:id="rId2"/>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167</v>
      </c>
    </row>
    <row r="6" ht="15.95" customHeight="1">
      <c r="A6" s="16" t="s">
        <v>27</v>
      </c>
    </row>
    <row r="7" ht="15" customHeight="1">
      <c r="A7" s="9" t="s">
        <v>25</v>
      </c>
    </row>
    <row r="9">
      <c r="A9" s="23"/>
      <c r="B9" s="23"/>
      <c r="C9" s="23"/>
      <c r="D9" s="23"/>
      <c r="E9" s="23"/>
      <c r="F9" s="23"/>
      <c r="G9" s="23"/>
    </row>
    <row r="10">
      <c r="A10" s="41" t="s">
        <v>98</v>
      </c>
      <c r="B10" s="41" t="s">
        <v>99</v>
      </c>
      <c r="C10" s="26" t="s">
        <v>33</v>
      </c>
      <c r="D10" s="26" t="s">
        <v>34</v>
      </c>
      <c r="E10" s="26" t="s">
        <v>45</v>
      </c>
      <c r="F10" s="26" t="s">
        <v>100</v>
      </c>
      <c r="G10" s="26" t="s">
        <v>101</v>
      </c>
    </row>
    <row r="11">
      <c r="A11" s="41" t="s">
        <v>102</v>
      </c>
      <c r="B11" s="41" t="s">
        <v>103</v>
      </c>
      <c r="C11" s="41" t="n">
        <v>4154</v>
      </c>
      <c r="D11" s="41" t="n">
        <v>6108</v>
      </c>
      <c r="E11" s="41" t="n">
        <v>5704</v>
      </c>
      <c r="F11" s="41" t="n">
        <v>4154</v>
      </c>
      <c r="G11" s="41" t="n">
        <v>61559</v>
      </c>
    </row>
    <row r="12">
      <c r="A12" s="41" t="s">
        <v>104</v>
      </c>
      <c r="B12" s="41" t="s">
        <v>115</v>
      </c>
      <c r="C12" s="41" t="n">
        <v>3435</v>
      </c>
      <c r="D12" s="41" t="n">
        <v>3152</v>
      </c>
      <c r="E12" s="41" t="n">
        <v>2414</v>
      </c>
      <c r="F12" s="41" t="n">
        <v>3435</v>
      </c>
      <c r="G12" s="41" t="n">
        <v>56762</v>
      </c>
    </row>
    <row r="13">
      <c r="A13" s="41" t="s">
        <v>106</v>
      </c>
      <c r="B13" s="41" t="s">
        <v>161</v>
      </c>
      <c r="C13" s="41" t="n">
        <v>1116</v>
      </c>
      <c r="D13" s="41" t="n">
        <v>8063</v>
      </c>
      <c r="E13" s="41" t="n">
        <v>779</v>
      </c>
      <c r="F13" s="41" t="n">
        <v>1116</v>
      </c>
      <c r="G13" s="41" t="n">
        <v>24259</v>
      </c>
    </row>
    <row r="14">
      <c r="A14" s="41" t="s">
        <v>108</v>
      </c>
      <c r="B14" s="41" t="s">
        <v>168</v>
      </c>
      <c r="C14" s="41" t="n">
        <v>731</v>
      </c>
      <c r="D14" s="41" t="n">
        <v>931</v>
      </c>
      <c r="E14" s="41" t="n">
        <v>587</v>
      </c>
      <c r="F14" s="41" t="n">
        <v>731</v>
      </c>
      <c r="G14" s="41" t="n">
        <v>14177</v>
      </c>
    </row>
    <row r="15">
      <c r="A15" s="41" t="s">
        <v>110</v>
      </c>
      <c r="B15" s="41" t="s">
        <v>141</v>
      </c>
      <c r="C15" s="41" t="n">
        <v>726</v>
      </c>
      <c r="D15" s="41" t="n">
        <v>1826</v>
      </c>
      <c r="E15" s="41" t="n">
        <v>1448</v>
      </c>
      <c r="F15" s="41" t="n">
        <v>726</v>
      </c>
      <c r="G15" s="41" t="n">
        <v>28089</v>
      </c>
    </row>
    <row r="16">
      <c r="A16" s="41" t="s">
        <v>112</v>
      </c>
      <c r="B16" s="41" t="s">
        <v>169</v>
      </c>
      <c r="C16" s="41" t="n">
        <v>671</v>
      </c>
      <c r="D16" s="41" t="n">
        <v>518</v>
      </c>
      <c r="E16" s="41" t="n">
        <v>475</v>
      </c>
      <c r="F16" s="41" t="n">
        <v>671</v>
      </c>
      <c r="G16" s="41" t="n">
        <v>6869</v>
      </c>
    </row>
    <row r="17">
      <c r="A17" s="41" t="s">
        <v>114</v>
      </c>
      <c r="B17" s="41" t="s">
        <v>131</v>
      </c>
      <c r="C17" s="41" t="n">
        <v>339</v>
      </c>
      <c r="D17" s="41" t="n">
        <v>1330</v>
      </c>
      <c r="E17" s="41" t="n">
        <v>298</v>
      </c>
      <c r="F17" s="41" t="n">
        <v>339</v>
      </c>
      <c r="G17" s="41" t="n">
        <v>7324</v>
      </c>
    </row>
    <row r="18">
      <c r="A18" s="41" t="s">
        <v>116</v>
      </c>
      <c r="B18" s="41" t="s">
        <v>170</v>
      </c>
      <c r="C18" s="41" t="n">
        <v>247</v>
      </c>
      <c r="D18" s="41" t="n">
        <v>260</v>
      </c>
      <c r="E18" s="41" t="n">
        <v>0</v>
      </c>
      <c r="F18" s="41" t="n">
        <v>247</v>
      </c>
      <c r="G18" s="41" t="n">
        <v>744</v>
      </c>
    </row>
    <row r="19">
      <c r="A19" s="41" t="s">
        <v>118</v>
      </c>
      <c r="B19" s="41" t="s">
        <v>105</v>
      </c>
      <c r="C19" s="41" t="n">
        <v>241</v>
      </c>
      <c r="D19" s="41" t="n">
        <v>187</v>
      </c>
      <c r="E19" s="41" t="n">
        <v>225</v>
      </c>
      <c r="F19" s="41" t="n">
        <v>241</v>
      </c>
      <c r="G19" s="41" t="n">
        <v>2888</v>
      </c>
    </row>
    <row r="20">
      <c r="A20" s="41" t="s">
        <v>120</v>
      </c>
      <c r="B20" s="41" t="s">
        <v>113</v>
      </c>
      <c r="C20" s="41" t="n">
        <v>211</v>
      </c>
      <c r="D20" s="41" t="n">
        <v>972</v>
      </c>
      <c r="E20" s="41" t="n">
        <v>549</v>
      </c>
      <c r="F20" s="41" t="n">
        <v>211</v>
      </c>
      <c r="G20" s="41" t="n">
        <v>4689</v>
      </c>
    </row>
    <row r="21">
      <c r="A21" s="41" t="s">
        <v>122</v>
      </c>
      <c r="B21" s="41" t="s">
        <v>171</v>
      </c>
      <c r="C21" s="41" t="n">
        <v>116</v>
      </c>
      <c r="D21" s="41" t="n">
        <v>11</v>
      </c>
      <c r="E21" s="41" t="n">
        <v>49</v>
      </c>
      <c r="F21" s="41" t="n">
        <v>116</v>
      </c>
      <c r="G21" s="41" t="n">
        <v>879</v>
      </c>
    </row>
    <row r="22">
      <c r="A22" s="41" t="s">
        <v>124</v>
      </c>
      <c r="B22" s="41" t="s">
        <v>172</v>
      </c>
      <c r="C22" s="41" t="n">
        <v>103</v>
      </c>
      <c r="D22" s="41" t="n">
        <v>180</v>
      </c>
      <c r="E22" s="41" t="n">
        <v>198</v>
      </c>
      <c r="F22" s="41" t="n">
        <v>103</v>
      </c>
      <c r="G22" s="41" t="n">
        <v>1881</v>
      </c>
    </row>
    <row r="23">
      <c r="A23" s="41" t="s">
        <v>126</v>
      </c>
      <c r="B23" s="41" t="s">
        <v>173</v>
      </c>
      <c r="C23" s="41" t="n">
        <v>92</v>
      </c>
      <c r="D23" s="41" t="n">
        <v>39</v>
      </c>
      <c r="E23" s="41" t="n">
        <v>1</v>
      </c>
      <c r="F23" s="41" t="n">
        <v>92</v>
      </c>
      <c r="G23" s="41" t="n">
        <v>2225</v>
      </c>
    </row>
    <row r="24">
      <c r="A24" s="41" t="s">
        <v>128</v>
      </c>
      <c r="B24" s="41" t="s">
        <v>107</v>
      </c>
      <c r="C24" s="41" t="n">
        <v>92</v>
      </c>
      <c r="D24" s="41" t="n">
        <v>1611</v>
      </c>
      <c r="E24" s="41" t="n">
        <v>1533</v>
      </c>
      <c r="F24" s="41" t="n">
        <v>92</v>
      </c>
      <c r="G24" s="41" t="n">
        <v>14018</v>
      </c>
    </row>
    <row r="25">
      <c r="A25" s="41" t="s">
        <v>130</v>
      </c>
      <c r="B25" s="41" t="s">
        <v>135</v>
      </c>
      <c r="C25" s="41" t="n">
        <v>69</v>
      </c>
      <c r="D25" s="41" t="n">
        <v>798</v>
      </c>
      <c r="E25" s="41" t="n">
        <v>0</v>
      </c>
      <c r="F25" s="41" t="n">
        <v>69</v>
      </c>
      <c r="G25" s="41" t="n">
        <v>1736</v>
      </c>
    </row>
    <row r="26">
      <c r="A26" s="41" t="s">
        <v>132</v>
      </c>
      <c r="B26" s="41" t="s">
        <v>129</v>
      </c>
      <c r="C26" s="41" t="n">
        <v>51</v>
      </c>
      <c r="D26" s="41" t="n">
        <v>645</v>
      </c>
      <c r="E26" s="41" t="n">
        <v>0</v>
      </c>
      <c r="F26" s="41" t="n">
        <v>51</v>
      </c>
      <c r="G26" s="41" t="n">
        <v>9459</v>
      </c>
    </row>
    <row r="27">
      <c r="A27" s="41" t="s">
        <v>134</v>
      </c>
      <c r="B27" s="41" t="s">
        <v>117</v>
      </c>
      <c r="C27" s="41" t="n">
        <v>41</v>
      </c>
      <c r="D27" s="41" t="n">
        <v>35</v>
      </c>
      <c r="E27" s="41" t="n">
        <v>20</v>
      </c>
      <c r="F27" s="41" t="n">
        <v>41</v>
      </c>
      <c r="G27" s="41" t="n">
        <v>504</v>
      </c>
    </row>
    <row r="28">
      <c r="A28" s="41" t="s">
        <v>136</v>
      </c>
      <c r="B28" s="41" t="s">
        <v>174</v>
      </c>
      <c r="C28" s="41" t="n">
        <v>41</v>
      </c>
      <c r="D28" s="41" t="n">
        <v>23</v>
      </c>
      <c r="E28" s="41" t="n">
        <v>27</v>
      </c>
      <c r="F28" s="41" t="n">
        <v>41</v>
      </c>
      <c r="G28" s="41" t="n">
        <v>550</v>
      </c>
    </row>
    <row r="29">
      <c r="A29" s="41" t="s">
        <v>138</v>
      </c>
      <c r="B29" s="41" t="s">
        <v>175</v>
      </c>
      <c r="C29" s="41" t="n">
        <v>30</v>
      </c>
      <c r="D29" s="41" t="n">
        <v>71</v>
      </c>
      <c r="E29" s="41" t="n">
        <v>0</v>
      </c>
      <c r="F29" s="41" t="n">
        <v>30</v>
      </c>
      <c r="G29" s="41" t="n">
        <v>952</v>
      </c>
    </row>
    <row r="30">
      <c r="A30" s="41" t="s">
        <v>140</v>
      </c>
      <c r="B30" s="41" t="s">
        <v>176</v>
      </c>
      <c r="C30" s="41" t="n">
        <v>9</v>
      </c>
      <c r="D30" s="41" t="n">
        <v>18</v>
      </c>
      <c r="E30" s="41" t="n">
        <v>0</v>
      </c>
      <c r="F30" s="41" t="n">
        <v>9</v>
      </c>
      <c r="G30" s="41" t="n">
        <v>72</v>
      </c>
    </row>
    <row r="31">
      <c r="A31" s="41" t="s">
        <v>142</v>
      </c>
      <c r="B31" s="41" t="s">
        <v>163</v>
      </c>
      <c r="C31" s="41" t="n">
        <v>17</v>
      </c>
      <c r="D31" s="41" t="n">
        <v>1282</v>
      </c>
      <c r="E31" s="41" t="n">
        <v>2358</v>
      </c>
      <c r="F31" s="41" t="n">
        <v>17</v>
      </c>
      <c r="G31" s="41" t="n">
        <v>20456</v>
      </c>
    </row>
    <row r="32">
      <c r="A32" s="42" t="s">
        <v>32</v>
      </c>
      <c r="B32" s="42" t="s">
        <v>164</v>
      </c>
      <c r="C32" s="42" t="n">
        <v>12532</v>
      </c>
      <c r="D32" s="42" t="n">
        <v>28060</v>
      </c>
      <c r="E32" s="42" t="n">
        <v>16665</v>
      </c>
      <c r="F32" s="42" t="n">
        <v>12532</v>
      </c>
      <c r="G32" s="42" t="n">
        <v>260092</v>
      </c>
    </row>
    <row r="33">
      <c r="A33" s="28" t="s">
        <v>165</v>
      </c>
      <c r="B33" s="28"/>
      <c r="C33" s="28"/>
      <c r="D33" s="28"/>
      <c r="E33" s="28"/>
      <c r="F33" s="28"/>
      <c r="G33" s="28"/>
    </row>
    <row r="34">
      <c r="A34" s="28" t="s">
        <v>61</v>
      </c>
      <c r="B34" s="28"/>
      <c r="C34" s="28"/>
      <c r="D34" s="28"/>
      <c r="E34" s="28"/>
      <c r="F34" s="28"/>
      <c r="G34" s="28"/>
    </row>
  </sheetData>
  <sheetProtection sheet="1"/>
  <mergeCells count="3">
    <mergeCell ref="B1:E1"/>
    <mergeCell ref="A33:G33"/>
    <mergeCell ref="A34:G34"/>
  </mergeCells>
  <hyperlinks>
    <hyperlink ref="A7" r:id="rId1h"/>
  </hyperlinks>
  <pageMargins left="0.7" right="0.7" top="0.75" bottom="0.75" header="0.3" footer="0.3"/>
  <pageSetup paperSize="9" orientation="portrait" r:id="rId2"/>
  <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178</v>
      </c>
    </row>
    <row r="6" ht="15.95" customHeight="1">
      <c r="A6" s="16" t="s">
        <v>27</v>
      </c>
    </row>
    <row r="7" ht="15" customHeight="1">
      <c r="A7" s="9" t="s">
        <v>25</v>
      </c>
    </row>
    <row r="9">
      <c r="A9" s="23"/>
      <c r="B9" s="23"/>
      <c r="C9" s="23"/>
      <c r="D9" s="23"/>
      <c r="E9" s="23"/>
      <c r="F9" s="23"/>
      <c r="G9" s="23"/>
    </row>
    <row r="10">
      <c r="A10" s="43" t="s">
        <v>98</v>
      </c>
      <c r="B10" s="43" t="s">
        <v>99</v>
      </c>
      <c r="C10" s="26" t="s">
        <v>33</v>
      </c>
      <c r="D10" s="26" t="s">
        <v>34</v>
      </c>
      <c r="E10" s="26" t="s">
        <v>45</v>
      </c>
      <c r="F10" s="26" t="s">
        <v>100</v>
      </c>
      <c r="G10" s="26" t="s">
        <v>101</v>
      </c>
    </row>
    <row r="11">
      <c r="A11" s="43" t="s">
        <v>102</v>
      </c>
      <c r="B11" s="43" t="s">
        <v>115</v>
      </c>
      <c r="C11" s="43" t="n">
        <v>1460</v>
      </c>
      <c r="D11" s="43" t="n">
        <v>1256</v>
      </c>
      <c r="E11" s="43" t="n">
        <v>83</v>
      </c>
      <c r="F11" s="43" t="n">
        <v>1460</v>
      </c>
      <c r="G11" s="43" t="n">
        <v>4780</v>
      </c>
    </row>
    <row r="12">
      <c r="A12" s="43" t="s">
        <v>104</v>
      </c>
      <c r="B12" s="43" t="s">
        <v>141</v>
      </c>
      <c r="C12" s="43" t="n">
        <v>393</v>
      </c>
      <c r="D12" s="43" t="n">
        <v>238</v>
      </c>
      <c r="E12" s="43" t="n">
        <v>856</v>
      </c>
      <c r="F12" s="43" t="n">
        <v>393</v>
      </c>
      <c r="G12" s="43" t="n">
        <v>8290</v>
      </c>
    </row>
    <row r="13">
      <c r="A13" s="43" t="s">
        <v>106</v>
      </c>
      <c r="B13" s="43" t="s">
        <v>169</v>
      </c>
      <c r="C13" s="43" t="n">
        <v>305</v>
      </c>
      <c r="D13" s="43" t="n">
        <v>381</v>
      </c>
      <c r="E13" s="43" t="n">
        <v>102</v>
      </c>
      <c r="F13" s="43" t="n">
        <v>305</v>
      </c>
      <c r="G13" s="43" t="n">
        <v>2681</v>
      </c>
    </row>
    <row r="14">
      <c r="A14" s="43" t="s">
        <v>108</v>
      </c>
      <c r="B14" s="43" t="s">
        <v>117</v>
      </c>
      <c r="C14" s="43" t="n">
        <v>300</v>
      </c>
      <c r="D14" s="43" t="n">
        <v>183</v>
      </c>
      <c r="E14" s="43" t="n">
        <v>502</v>
      </c>
      <c r="F14" s="43" t="n">
        <v>300</v>
      </c>
      <c r="G14" s="43" t="n">
        <v>3222</v>
      </c>
    </row>
    <row r="15">
      <c r="A15" s="43" t="s">
        <v>110</v>
      </c>
      <c r="B15" s="43" t="s">
        <v>179</v>
      </c>
      <c r="C15" s="43" t="n">
        <v>123</v>
      </c>
      <c r="D15" s="43" t="n">
        <v>175</v>
      </c>
      <c r="E15" s="43" t="n">
        <v>2</v>
      </c>
      <c r="F15" s="43" t="n">
        <v>123</v>
      </c>
      <c r="G15" s="43" t="n">
        <v>2502</v>
      </c>
    </row>
    <row r="16">
      <c r="A16" s="43" t="s">
        <v>112</v>
      </c>
      <c r="B16" s="43" t="s">
        <v>103</v>
      </c>
      <c r="C16" s="43" t="n">
        <v>121</v>
      </c>
      <c r="D16" s="43" t="n">
        <v>111</v>
      </c>
      <c r="E16" s="43" t="n">
        <v>962</v>
      </c>
      <c r="F16" s="43" t="n">
        <v>121</v>
      </c>
      <c r="G16" s="43" t="n">
        <v>12322</v>
      </c>
    </row>
    <row r="17">
      <c r="A17" s="43" t="s">
        <v>114</v>
      </c>
      <c r="B17" s="43" t="s">
        <v>180</v>
      </c>
      <c r="C17" s="43" t="n">
        <v>120</v>
      </c>
      <c r="D17" s="43" t="n">
        <v>84</v>
      </c>
      <c r="E17" s="43" t="n">
        <v>242</v>
      </c>
      <c r="F17" s="43" t="n">
        <v>120</v>
      </c>
      <c r="G17" s="43" t="n">
        <v>2508</v>
      </c>
    </row>
    <row r="18">
      <c r="A18" s="43" t="s">
        <v>116</v>
      </c>
      <c r="B18" s="43" t="s">
        <v>131</v>
      </c>
      <c r="C18" s="43" t="n">
        <v>94</v>
      </c>
      <c r="D18" s="43" t="n">
        <v>210</v>
      </c>
      <c r="E18" s="43" t="n">
        <v>14</v>
      </c>
      <c r="F18" s="43" t="n">
        <v>94</v>
      </c>
      <c r="G18" s="43" t="n">
        <v>1088</v>
      </c>
    </row>
    <row r="19">
      <c r="A19" s="43" t="s">
        <v>118</v>
      </c>
      <c r="B19" s="43" t="s">
        <v>172</v>
      </c>
      <c r="C19" s="43" t="n">
        <v>70</v>
      </c>
      <c r="D19" s="43" t="n">
        <v>117</v>
      </c>
      <c r="E19" s="43" t="n">
        <v>36</v>
      </c>
      <c r="F19" s="43" t="n">
        <v>70</v>
      </c>
      <c r="G19" s="43" t="n">
        <v>1723</v>
      </c>
    </row>
    <row r="20">
      <c r="A20" s="43" t="s">
        <v>120</v>
      </c>
      <c r="B20" s="43" t="s">
        <v>181</v>
      </c>
      <c r="C20" s="43" t="n">
        <v>62</v>
      </c>
      <c r="D20" s="43" t="n">
        <v>100</v>
      </c>
      <c r="E20" s="43" t="n">
        <v>103</v>
      </c>
      <c r="F20" s="43" t="n">
        <v>62</v>
      </c>
      <c r="G20" s="43" t="n">
        <v>903</v>
      </c>
    </row>
    <row r="21">
      <c r="A21" s="43" t="s">
        <v>122</v>
      </c>
      <c r="B21" s="43" t="s">
        <v>182</v>
      </c>
      <c r="C21" s="43" t="n">
        <v>52</v>
      </c>
      <c r="D21" s="43" t="n">
        <v>93</v>
      </c>
      <c r="E21" s="43" t="n">
        <v>0</v>
      </c>
      <c r="F21" s="43" t="n">
        <v>52</v>
      </c>
      <c r="G21" s="43" t="n">
        <v>243</v>
      </c>
    </row>
    <row r="22">
      <c r="A22" s="43" t="s">
        <v>124</v>
      </c>
      <c r="B22" s="43" t="s">
        <v>183</v>
      </c>
      <c r="C22" s="43" t="n">
        <v>45</v>
      </c>
      <c r="D22" s="43" t="n">
        <v>278</v>
      </c>
      <c r="E22" s="43" t="n">
        <v>257</v>
      </c>
      <c r="F22" s="43" t="n">
        <v>45</v>
      </c>
      <c r="G22" s="43" t="n">
        <v>1751</v>
      </c>
    </row>
    <row r="23">
      <c r="A23" s="43" t="s">
        <v>126</v>
      </c>
      <c r="B23" s="43" t="s">
        <v>184</v>
      </c>
      <c r="C23" s="43" t="n">
        <v>37</v>
      </c>
      <c r="D23" s="43" t="n">
        <v>32</v>
      </c>
      <c r="E23" s="43" t="n">
        <v>51</v>
      </c>
      <c r="F23" s="43" t="n">
        <v>37</v>
      </c>
      <c r="G23" s="43" t="n">
        <v>610</v>
      </c>
    </row>
    <row r="24">
      <c r="A24" s="43" t="s">
        <v>128</v>
      </c>
      <c r="B24" s="43" t="s">
        <v>170</v>
      </c>
      <c r="C24" s="43" t="n">
        <v>29</v>
      </c>
      <c r="D24" s="43" t="n">
        <v>8</v>
      </c>
      <c r="E24" s="43" t="n">
        <v>6</v>
      </c>
      <c r="F24" s="43" t="n">
        <v>29</v>
      </c>
      <c r="G24" s="43" t="n">
        <v>123</v>
      </c>
    </row>
    <row r="25">
      <c r="A25" s="43" t="s">
        <v>130</v>
      </c>
      <c r="B25" s="43" t="s">
        <v>185</v>
      </c>
      <c r="C25" s="43" t="n">
        <v>20</v>
      </c>
      <c r="D25" s="43" t="n">
        <v>0</v>
      </c>
      <c r="E25" s="43" t="n">
        <v>0</v>
      </c>
      <c r="F25" s="43" t="n">
        <v>20</v>
      </c>
      <c r="G25" s="43" t="n">
        <v>20</v>
      </c>
    </row>
    <row r="26">
      <c r="A26" s="43" t="s">
        <v>132</v>
      </c>
      <c r="B26" s="43" t="s">
        <v>171</v>
      </c>
      <c r="C26" s="43" t="n">
        <v>15</v>
      </c>
      <c r="D26" s="43" t="n">
        <v>0</v>
      </c>
      <c r="E26" s="43" t="n">
        <v>1193</v>
      </c>
      <c r="F26" s="43" t="n">
        <v>15</v>
      </c>
      <c r="G26" s="43" t="n">
        <v>15</v>
      </c>
    </row>
    <row r="27">
      <c r="A27" s="43" t="s">
        <v>134</v>
      </c>
      <c r="B27" s="43" t="s">
        <v>174</v>
      </c>
      <c r="C27" s="43" t="n">
        <v>14</v>
      </c>
      <c r="D27" s="43" t="n">
        <v>4</v>
      </c>
      <c r="E27" s="43" t="n">
        <v>4</v>
      </c>
      <c r="F27" s="43" t="n">
        <v>14</v>
      </c>
      <c r="G27" s="43" t="n">
        <v>19</v>
      </c>
    </row>
    <row r="28">
      <c r="A28" s="43" t="s">
        <v>136</v>
      </c>
      <c r="B28" s="43" t="s">
        <v>105</v>
      </c>
      <c r="C28" s="43" t="n">
        <v>9</v>
      </c>
      <c r="D28" s="43" t="n">
        <v>2</v>
      </c>
      <c r="E28" s="43" t="n">
        <v>288</v>
      </c>
      <c r="F28" s="43" t="n">
        <v>9</v>
      </c>
      <c r="G28" s="43" t="n">
        <v>18</v>
      </c>
    </row>
    <row r="29">
      <c r="A29" s="43" t="s">
        <v>138</v>
      </c>
      <c r="B29" s="43" t="s">
        <v>186</v>
      </c>
      <c r="C29" s="43" t="n">
        <v>0</v>
      </c>
      <c r="D29" s="43" t="n">
        <v>0</v>
      </c>
      <c r="E29" s="43" t="n">
        <v>0</v>
      </c>
      <c r="F29" s="43" t="n">
        <v>0</v>
      </c>
      <c r="G29" s="43" t="n">
        <v>2</v>
      </c>
    </row>
    <row r="30">
      <c r="A30" s="43" t="s">
        <v>140</v>
      </c>
      <c r="B30" s="43" t="s">
        <v>187</v>
      </c>
      <c r="C30" s="43" t="n">
        <v>0</v>
      </c>
      <c r="D30" s="43" t="n">
        <v>0</v>
      </c>
      <c r="E30" s="43" t="n">
        <v>0</v>
      </c>
      <c r="F30" s="43" t="n">
        <v>0</v>
      </c>
      <c r="G30" s="43" t="n">
        <v>0</v>
      </c>
    </row>
    <row r="31">
      <c r="A31" s="43" t="s">
        <v>142</v>
      </c>
      <c r="B31" s="43" t="s">
        <v>163</v>
      </c>
      <c r="C31" s="43" t="n">
        <v>0</v>
      </c>
      <c r="D31" s="43" t="n">
        <v>0</v>
      </c>
      <c r="E31" s="43" t="n">
        <v>1209</v>
      </c>
      <c r="F31" s="43" t="n">
        <v>0</v>
      </c>
      <c r="G31" s="43" t="n">
        <v>3871</v>
      </c>
    </row>
    <row r="32">
      <c r="A32" s="44" t="s">
        <v>32</v>
      </c>
      <c r="B32" s="44" t="s">
        <v>164</v>
      </c>
      <c r="C32" s="44" t="n">
        <v>3269</v>
      </c>
      <c r="D32" s="44" t="n">
        <v>3272</v>
      </c>
      <c r="E32" s="44" t="n">
        <v>5910</v>
      </c>
      <c r="F32" s="44" t="n">
        <v>3269</v>
      </c>
      <c r="G32" s="44" t="n">
        <v>46691</v>
      </c>
    </row>
    <row r="33">
      <c r="A33" s="28" t="s">
        <v>165</v>
      </c>
      <c r="B33" s="28"/>
      <c r="C33" s="28"/>
      <c r="D33" s="28"/>
      <c r="E33" s="28"/>
      <c r="F33" s="28"/>
      <c r="G33" s="28"/>
    </row>
    <row r="34">
      <c r="A34" s="28" t="s">
        <v>61</v>
      </c>
      <c r="B34" s="28"/>
      <c r="C34" s="28"/>
      <c r="D34" s="28"/>
      <c r="E34" s="28"/>
      <c r="F34" s="28"/>
      <c r="G34" s="28"/>
    </row>
  </sheetData>
  <sheetProtection sheet="1"/>
  <mergeCells count="3">
    <mergeCell ref="B1:E1"/>
    <mergeCell ref="A33:G33"/>
    <mergeCell ref="A34:G34"/>
  </mergeCells>
  <hyperlinks>
    <hyperlink ref="A7" r:id="rId1h"/>
  </hyperlinks>
  <pageMargins left="0.7" right="0.7" top="0.75" bottom="0.75" header="0.3" footer="0.3"/>
  <pageSetup paperSize="9" orientation="portrait" r:id="rId2"/>
  <drawing r:id="rId1"/>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PCSoft</dc:creator>
  <cp:lastModifiedBy>David Mitchell</cp:lastModifiedBy>
  <cp:lastPrinted>2007-02-15T05:50:52Z</cp:lastPrinted>
  <dcterms:created xsi:type="dcterms:W3CDTF">2004-10-31T22:22:48Z</dcterms:created>
  <dcterms:modified xsi:type="dcterms:W3CDTF">2025-07-07T01:01:24Z</dcterms:modified>
</cp:coreProperties>
</file>